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cuments\Sprawozdanie 2022\"/>
    </mc:Choice>
  </mc:AlternateContent>
  <bookViews>
    <workbookView xWindow="0" yWindow="0" windowWidth="29190" windowHeight="10260"/>
  </bookViews>
  <sheets>
    <sheet name="zal 4 WYDATKI BŚE" sheetId="1" r:id="rId1"/>
  </sheets>
  <definedNames>
    <definedName name="_xlnm._FilterDatabase" localSheetId="0" hidden="1">'zal 4 WYDATKI BŚE'!$A$5:$J$5</definedName>
    <definedName name="_xlnm.Print_Area" localSheetId="0">'zal 4 WYDATKI BŚE'!$A$1:$J$261</definedName>
    <definedName name="Programy">#REF!</definedName>
    <definedName name="_xlnm.Print_Titles" localSheetId="0">'zal 4 WYDATKI BŚE'!$1:$5</definedName>
  </definedNames>
  <calcPr calcId="152511"/>
</workbook>
</file>

<file path=xl/calcChain.xml><?xml version="1.0" encoding="utf-8"?>
<calcChain xmlns="http://schemas.openxmlformats.org/spreadsheetml/2006/main">
  <c r="I261" i="1" l="1"/>
  <c r="G261" i="1"/>
  <c r="E261" i="1"/>
  <c r="J259" i="1"/>
  <c r="H259" i="1"/>
  <c r="F259" i="1"/>
  <c r="J258" i="1"/>
  <c r="H258" i="1"/>
  <c r="F258" i="1"/>
  <c r="J256" i="1"/>
  <c r="H256" i="1"/>
  <c r="F256" i="1"/>
  <c r="J255" i="1"/>
  <c r="H255" i="1"/>
  <c r="F255" i="1"/>
  <c r="J254" i="1"/>
  <c r="H254" i="1"/>
  <c r="F254" i="1"/>
  <c r="J253" i="1"/>
  <c r="H253" i="1"/>
  <c r="J250" i="1"/>
  <c r="H250" i="1"/>
  <c r="F250" i="1"/>
  <c r="J247" i="1"/>
  <c r="H247" i="1"/>
  <c r="F247" i="1"/>
  <c r="J246" i="1"/>
  <c r="H246" i="1"/>
  <c r="J245" i="1"/>
  <c r="H245" i="1"/>
  <c r="J242" i="1"/>
  <c r="H242" i="1"/>
  <c r="F242" i="1"/>
  <c r="J241" i="1"/>
  <c r="H241" i="1"/>
  <c r="F241" i="1"/>
  <c r="J240" i="1"/>
  <c r="H240" i="1"/>
  <c r="J239" i="1"/>
  <c r="H239" i="1"/>
  <c r="F239" i="1"/>
  <c r="J238" i="1"/>
  <c r="H238" i="1"/>
  <c r="J237" i="1"/>
  <c r="H237" i="1"/>
  <c r="J236" i="1"/>
  <c r="H236" i="1"/>
  <c r="F236" i="1"/>
  <c r="H234" i="1"/>
  <c r="F234" i="1"/>
  <c r="J233" i="1"/>
  <c r="H233" i="1"/>
  <c r="F233" i="1"/>
  <c r="J232" i="1"/>
  <c r="H232" i="1"/>
  <c r="F232" i="1"/>
  <c r="J230" i="1"/>
  <c r="H230" i="1"/>
  <c r="F230" i="1"/>
  <c r="J229" i="1"/>
  <c r="H229" i="1"/>
  <c r="F229" i="1"/>
  <c r="J228" i="1"/>
  <c r="H228" i="1"/>
  <c r="F228" i="1"/>
  <c r="J227" i="1"/>
  <c r="H227" i="1"/>
  <c r="F227" i="1"/>
  <c r="J225" i="1"/>
  <c r="H225" i="1"/>
  <c r="F225" i="1"/>
  <c r="J224" i="1"/>
  <c r="H224" i="1"/>
  <c r="F224" i="1"/>
  <c r="J222" i="1"/>
  <c r="H222" i="1"/>
  <c r="F222" i="1"/>
  <c r="J221" i="1"/>
  <c r="H221" i="1"/>
  <c r="F221" i="1"/>
  <c r="J216" i="1"/>
  <c r="H216" i="1"/>
  <c r="F216" i="1"/>
  <c r="J214" i="1"/>
  <c r="H214" i="1"/>
  <c r="F214" i="1"/>
  <c r="J213" i="1"/>
  <c r="H213" i="1"/>
  <c r="F213" i="1"/>
  <c r="J207" i="1"/>
  <c r="H207" i="1"/>
  <c r="F207" i="1"/>
  <c r="J205" i="1"/>
  <c r="H205" i="1"/>
  <c r="F205" i="1"/>
  <c r="J201" i="1"/>
  <c r="H201" i="1"/>
  <c r="F201" i="1"/>
  <c r="J190" i="1"/>
  <c r="H190" i="1"/>
  <c r="F190" i="1"/>
  <c r="J184" i="1"/>
  <c r="H184" i="1"/>
  <c r="F184" i="1"/>
  <c r="J174" i="1"/>
  <c r="H174" i="1"/>
  <c r="F174" i="1"/>
  <c r="J159" i="1"/>
  <c r="H159" i="1"/>
  <c r="F159" i="1"/>
  <c r="J158" i="1"/>
  <c r="H158" i="1"/>
  <c r="F158" i="1"/>
  <c r="J153" i="1"/>
  <c r="H153" i="1"/>
  <c r="F153" i="1"/>
  <c r="J145" i="1"/>
  <c r="H145" i="1"/>
  <c r="F145" i="1"/>
  <c r="J112" i="1"/>
  <c r="H112" i="1"/>
  <c r="F112" i="1"/>
  <c r="J111" i="1"/>
  <c r="H111" i="1"/>
  <c r="F111" i="1"/>
  <c r="J95" i="1"/>
  <c r="H95" i="1"/>
  <c r="F95" i="1"/>
  <c r="J77" i="1"/>
  <c r="H77" i="1"/>
  <c r="F77" i="1"/>
  <c r="J74" i="1"/>
  <c r="H74" i="1"/>
  <c r="F74" i="1"/>
  <c r="J72" i="1"/>
  <c r="H72" i="1"/>
  <c r="F72" i="1"/>
  <c r="J66" i="1"/>
  <c r="H66" i="1"/>
  <c r="F66" i="1"/>
  <c r="J63" i="1"/>
  <c r="H63" i="1"/>
  <c r="F63" i="1"/>
  <c r="J50" i="1"/>
  <c r="H50" i="1"/>
  <c r="F50" i="1"/>
  <c r="J44" i="1"/>
  <c r="H44" i="1"/>
  <c r="F44" i="1"/>
  <c r="J37" i="1"/>
  <c r="H37" i="1"/>
  <c r="F37" i="1"/>
  <c r="J34" i="1"/>
  <c r="H34" i="1"/>
  <c r="F34" i="1"/>
  <c r="J32" i="1"/>
  <c r="H32" i="1"/>
  <c r="F32" i="1"/>
  <c r="J31" i="1"/>
  <c r="H31" i="1"/>
  <c r="F31" i="1"/>
  <c r="J29" i="1"/>
  <c r="H29" i="1"/>
  <c r="F29" i="1"/>
  <c r="J27" i="1"/>
  <c r="H27" i="1"/>
  <c r="F27" i="1"/>
  <c r="J26" i="1"/>
  <c r="H26" i="1"/>
  <c r="F26" i="1"/>
  <c r="J24" i="1"/>
  <c r="H24" i="1"/>
  <c r="F24" i="1"/>
  <c r="J22" i="1"/>
  <c r="H22" i="1"/>
  <c r="F22" i="1"/>
  <c r="J19" i="1"/>
  <c r="H19" i="1"/>
  <c r="F19" i="1"/>
  <c r="J17" i="1"/>
  <c r="H17" i="1"/>
  <c r="F17" i="1"/>
  <c r="J15" i="1"/>
  <c r="H15" i="1"/>
  <c r="F15" i="1"/>
  <c r="J13" i="1"/>
  <c r="H13" i="1"/>
  <c r="H261" i="1" s="1"/>
  <c r="F13" i="1"/>
  <c r="J11" i="1"/>
  <c r="H11" i="1"/>
  <c r="F11" i="1"/>
  <c r="J9" i="1"/>
  <c r="H9" i="1"/>
  <c r="F9" i="1"/>
  <c r="J7" i="1"/>
  <c r="H7" i="1"/>
  <c r="F7" i="1"/>
  <c r="J6" i="1"/>
  <c r="J261" i="1" s="1"/>
  <c r="H6" i="1"/>
  <c r="F6" i="1"/>
  <c r="F261" i="1" s="1"/>
</calcChain>
</file>

<file path=xl/sharedStrings.xml><?xml version="1.0" encoding="utf-8"?>
<sst xmlns="http://schemas.openxmlformats.org/spreadsheetml/2006/main" count="476" uniqueCount="108">
  <si>
    <t>Część</t>
  </si>
  <si>
    <t xml:space="preserve">Dział </t>
  </si>
  <si>
    <t>Nazwa Programów Operacyjnych</t>
  </si>
  <si>
    <t>Budżet po zmianach</t>
  </si>
  <si>
    <t>Wykonanie</t>
  </si>
  <si>
    <t>Wydatki z budżetu środków europejskich</t>
  </si>
  <si>
    <t>Razem                  część</t>
  </si>
  <si>
    <t>Wymiar sprawiedliwości</t>
  </si>
  <si>
    <t>Administracja publiczna</t>
  </si>
  <si>
    <t>Przetwórstwo przemysłowe</t>
  </si>
  <si>
    <t>Handel</t>
  </si>
  <si>
    <t>Oświata i wychowanie</t>
  </si>
  <si>
    <t>Kultura i ochrona dziedzictwa narodowego</t>
  </si>
  <si>
    <t>Informatyka</t>
  </si>
  <si>
    <t>010</t>
  </si>
  <si>
    <t>Rolnictwo i łowiectwo</t>
  </si>
  <si>
    <t>Różne rozliczenia</t>
  </si>
  <si>
    <t>Transport i łączność</t>
  </si>
  <si>
    <t>020</t>
  </si>
  <si>
    <t>Leśnictwo</t>
  </si>
  <si>
    <t>Pomoc społeczna</t>
  </si>
  <si>
    <t>Ochrona zdrowia</t>
  </si>
  <si>
    <t>050</t>
  </si>
  <si>
    <t>Rybołówstwo i rybactwo</t>
  </si>
  <si>
    <t>poz. 98  Finansowanie programów z budżetu środków europejskich</t>
  </si>
  <si>
    <t>poz. 99  Finansowanie wynagrodzeń w ramach budżetu środków europejskich</t>
  </si>
  <si>
    <t>85/02</t>
  </si>
  <si>
    <t>85/04</t>
  </si>
  <si>
    <t>85/06</t>
  </si>
  <si>
    <t>85/08</t>
  </si>
  <si>
    <t>85/10</t>
  </si>
  <si>
    <t>85/12</t>
  </si>
  <si>
    <t>85/14</t>
  </si>
  <si>
    <t>85/20</t>
  </si>
  <si>
    <t>85/26</t>
  </si>
  <si>
    <t>85/28</t>
  </si>
  <si>
    <t>85/30</t>
  </si>
  <si>
    <t>85/32</t>
  </si>
  <si>
    <t>RAZEM</t>
  </si>
  <si>
    <t>w tys. zł</t>
  </si>
  <si>
    <t>15/07</t>
  </si>
  <si>
    <t>600</t>
  </si>
  <si>
    <t>Program Operacyjny Wiedza Edukacja Rozwój 2014 - 2020</t>
  </si>
  <si>
    <t>Program Operacyjny Polska Cyfrowa na lata 2014 - 2020</t>
  </si>
  <si>
    <t>Program Operacyjny Inteligentny Rozwój 2014 - 2020</t>
  </si>
  <si>
    <t>Program Operacyjny Infrastruktura i Środowisko 2014 - 2020</t>
  </si>
  <si>
    <t>Wielkopolski Regionalny Program Operacyjny na lata 2014 - 2020</t>
  </si>
  <si>
    <t>Regionalny Program Operacyjny Województwa Łódzkiego na lata 2014 - 2020</t>
  </si>
  <si>
    <t>Regionalny Program Operacyjny Województwa Lubelskiego na lata 2014 - 2020</t>
  </si>
  <si>
    <t>Regionalny Program Operacyjny Województwa Mazowieckiego na lata 2014 - 2020</t>
  </si>
  <si>
    <t>Regionalny Program Operacyjny Województwa Opolskiego na lata 2014 - 2020</t>
  </si>
  <si>
    <t>Regionalny Program Operacyjny Województwa Podlaskiego na lata 2014 - 2020</t>
  </si>
  <si>
    <t>Regionalny Program Operacyjny Województwa Podkarpackiego na lata 2014 - 2020</t>
  </si>
  <si>
    <t>Regionalny Program Operacyjny Województwa Śląskiego na lata 2014 - 2020</t>
  </si>
  <si>
    <t>Regionalny Program Operacyjny Województwa Świętokrzyskiego na lata 2014 - 2020</t>
  </si>
  <si>
    <t>Instrument "Łącząc Europę"</t>
  </si>
  <si>
    <t>Program Operacyjny Pomoc Żywnościowa 2014 - 2020</t>
  </si>
  <si>
    <t>Program Operacyjny Rybactwo i Morze 2014 - 2020</t>
  </si>
  <si>
    <t>15/02</t>
  </si>
  <si>
    <t>15/03</t>
  </si>
  <si>
    <t>15/04</t>
  </si>
  <si>
    <t>15/05</t>
  </si>
  <si>
    <t>15/06</t>
  </si>
  <si>
    <t>Regionalny Program Operacyjny Województwa Dolnośląskiego 2014 - 2020</t>
  </si>
  <si>
    <t>15/08</t>
  </si>
  <si>
    <t>15/09</t>
  </si>
  <si>
    <t>15/10</t>
  </si>
  <si>
    <t>15/11</t>
  </si>
  <si>
    <t>15/12</t>
  </si>
  <si>
    <t>Regionalny Program Operacyjny Województwa Zachodniopomorskiego 2014 - 2020</t>
  </si>
  <si>
    <t>Regionalny Program Operacyjny Województwa Kujawsko - Pomorskiego na lata 2014 - 2020</t>
  </si>
  <si>
    <t>Regionalny Program Operacyjny - Lubuskie 2020</t>
  </si>
  <si>
    <t>Regionalny Program Operacyjny Województwa Małopolskiego na lata 2014 - 2020</t>
  </si>
  <si>
    <t>Regionalny Program Operacyjny Województwa Pomorskiego na lata 2014 - 2020</t>
  </si>
  <si>
    <t>85/16</t>
  </si>
  <si>
    <t>85/18</t>
  </si>
  <si>
    <t>85/24</t>
  </si>
  <si>
    <t>85/22</t>
  </si>
  <si>
    <t>851</t>
  </si>
  <si>
    <t>Szkolnictwo wyższe i nauka</t>
  </si>
  <si>
    <t>754</t>
  </si>
  <si>
    <t>755</t>
  </si>
  <si>
    <t>Działalność usługowa</t>
  </si>
  <si>
    <t>Mechanizm Finansowy EOG 2014 - 2021</t>
  </si>
  <si>
    <t>Norweski Mechanizm Finansowy 2014 - 2021</t>
  </si>
  <si>
    <t>Regionalny Program Operacyjny Województwa Warmińsko-Mazurskiego na lata 2014 - 2020</t>
  </si>
  <si>
    <t>Wspólna polityka rolna</t>
  </si>
  <si>
    <t>900</t>
  </si>
  <si>
    <t>750</t>
  </si>
  <si>
    <t>853</t>
  </si>
  <si>
    <t>150</t>
  </si>
  <si>
    <t>57</t>
  </si>
  <si>
    <t>Program Operacyjny Polska Wschodnia 2014 - 2020</t>
  </si>
  <si>
    <t>Obrona narodowa</t>
  </si>
  <si>
    <t>Program Operacyjny Infrastruktura i Środowisko 2007 - 2013</t>
  </si>
  <si>
    <t>710</t>
  </si>
  <si>
    <t xml:space="preserve">                                              WYDATKI BUDŻETU ŚRODKÓW EUROPEJSKICH</t>
  </si>
  <si>
    <t>Ustawa budżetowa na 2022 r.</t>
  </si>
  <si>
    <t>15/01</t>
  </si>
  <si>
    <t>Perspektywa Finansowa 2021 - 2027</t>
  </si>
  <si>
    <t>Pozostałe zadania w zakresie polityki społecznej</t>
  </si>
  <si>
    <t>Program Operacyjny Innowacyjna Gospodarka 2007 - 2013</t>
  </si>
  <si>
    <t>Małopolski Regionalny Program Operacyjny na lata 2007 - 2013</t>
  </si>
  <si>
    <t>Gospodarka komunalna i ochrona środowiska</t>
  </si>
  <si>
    <t>Bezpieczeństwo publiczne i ochrona przeciwpożarowa</t>
  </si>
  <si>
    <t>852</t>
  </si>
  <si>
    <t>56</t>
  </si>
  <si>
    <t>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</si>
</sst>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z_ł_-;\-* #,##0\ _z_ł_-;_-* &quot;-&quot;\ _z_ł_-;_-@_-"/>
    <numFmt numFmtId="43" formatCode="_-* #,##0.00\ _z_ł_-;\-* #,##0.00\ _z_ł_-;_-* &quot;-&quot;??\ _z_ł_-;_-@_-"/>
    <numFmt numFmtId="164" formatCode="#,##0&quot; &quot;"/>
    <numFmt numFmtId="165" formatCode="#,##0_ ;\-#,##0\ "/>
    <numFmt numFmtId="166" formatCode="\ #,###,"/>
    <numFmt numFmtId="167" formatCode="#,###,"/>
  </numFmts>
  <fonts count="33">
    <font>
      <sz val="11"/>
      <color theme="1"/>
      <name val="Czcionka tekstu podstawowego"/>
      <family val="2"/>
      <charset val="238"/>
    </font>
    <font>
      <b/>
      <sz val="13"/>
      <name val="Arial CE"/>
      <charset val="238"/>
    </font>
    <font>
      <sz val="13"/>
      <name val="Arial CE"/>
      <charset val="238"/>
    </font>
    <font>
      <b/>
      <sz val="15"/>
      <name val="Arial CE"/>
      <charset val="238"/>
    </font>
    <font>
      <b/>
      <sz val="9"/>
      <name val="Arial CE"/>
      <charset val="238"/>
    </font>
    <font>
      <sz val="15"/>
      <name val="Arial CE"/>
      <charset val="238"/>
    </font>
    <font>
      <sz val="8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sz val="16"/>
      <name val="Arial CE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1" applyNumberFormat="0" applyAlignment="0" applyProtection="0"/>
    <xf numFmtId="0" fontId="14" fillId="21" borderId="2" applyNumberFormat="0" applyAlignment="0" applyProtection="0"/>
    <xf numFmtId="43" fontId="8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1" applyNumberFormat="0" applyAlignment="0" applyProtection="0"/>
    <xf numFmtId="0" fontId="21" fillId="0" borderId="7" applyNumberFormat="0" applyFill="0" applyAlignment="0" applyProtection="0"/>
    <xf numFmtId="0" fontId="22" fillId="22" borderId="0" applyNumberFormat="0" applyBorder="0" applyAlignment="0" applyProtection="0"/>
    <xf numFmtId="0" fontId="9" fillId="0" borderId="0"/>
    <xf numFmtId="0" fontId="29" fillId="0" borderId="0"/>
    <xf numFmtId="0" fontId="8" fillId="0" borderId="0"/>
    <xf numFmtId="0" fontId="31" fillId="0" borderId="0"/>
    <xf numFmtId="0" fontId="32" fillId="0" borderId="0"/>
    <xf numFmtId="0" fontId="9" fillId="23" borderId="8" applyNumberFormat="0" applyFont="0" applyAlignment="0" applyProtection="0"/>
    <xf numFmtId="0" fontId="23" fillId="20" borderId="3" applyNumberFormat="0" applyAlignment="0" applyProtection="0"/>
    <xf numFmtId="9" fontId="9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</cellStyleXfs>
  <cellXfs count="65">
    <xf numFmtId="0" fontId="0" fillId="0" borderId="0" xfId="0"/>
    <xf numFmtId="164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1" fontId="2" fillId="0" borderId="0" xfId="0" applyNumberFormat="1" applyFont="1" applyFill="1" applyAlignment="1">
      <alignment vertical="center"/>
    </xf>
    <xf numFmtId="41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/>
    <xf numFmtId="41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167" fontId="5" fillId="0" borderId="10" xfId="0" applyNumberFormat="1" applyFont="1" applyFill="1" applyBorder="1" applyAlignment="1">
      <alignment horizontal="right" vertical="center"/>
    </xf>
    <xf numFmtId="49" fontId="5" fillId="0" borderId="10" xfId="0" quotePrefix="1" applyNumberFormat="1" applyFont="1" applyFill="1" applyBorder="1" applyAlignment="1">
      <alignment horizontal="center" vertical="center"/>
    </xf>
    <xf numFmtId="0" fontId="5" fillId="0" borderId="10" xfId="0" quotePrefix="1" applyFont="1" applyFill="1" applyBorder="1" applyAlignment="1">
      <alignment horizontal="center" vertical="center"/>
    </xf>
    <xf numFmtId="164" fontId="5" fillId="0" borderId="10" xfId="0" quotePrefix="1" applyNumberFormat="1" applyFont="1" applyFill="1" applyBorder="1" applyAlignment="1">
      <alignment horizontal="center" vertical="center"/>
    </xf>
    <xf numFmtId="0" fontId="4" fillId="0" borderId="10" xfId="0" applyNumberFormat="1" applyFont="1" applyFill="1" applyBorder="1" applyAlignment="1">
      <alignment horizontal="center" vertical="center"/>
    </xf>
    <xf numFmtId="0" fontId="5" fillId="0" borderId="10" xfId="0" quotePrefix="1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166" fontId="5" fillId="0" borderId="10" xfId="0" applyNumberFormat="1" applyFont="1" applyFill="1" applyBorder="1" applyAlignment="1">
      <alignment horizontal="right" vertical="center"/>
    </xf>
    <xf numFmtId="0" fontId="30" fillId="0" borderId="0" xfId="39" applyFont="1" applyFill="1" applyBorder="1"/>
    <xf numFmtId="0" fontId="2" fillId="0" borderId="0" xfId="0" applyFont="1" applyFill="1" applyBorder="1"/>
    <xf numFmtId="49" fontId="5" fillId="0" borderId="10" xfId="0" applyNumberFormat="1" applyFont="1" applyFill="1" applyBorder="1" applyAlignment="1">
      <alignment horizontal="left" vertical="center"/>
    </xf>
    <xf numFmtId="41" fontId="5" fillId="0" borderId="10" xfId="0" applyNumberFormat="1" applyFont="1" applyFill="1" applyBorder="1" applyAlignment="1">
      <alignment horizontal="right" vertical="center"/>
    </xf>
    <xf numFmtId="167" fontId="5" fillId="0" borderId="10" xfId="0" applyNumberFormat="1" applyFont="1" applyFill="1" applyBorder="1" applyAlignment="1">
      <alignment horizontal="right" vertical="center" wrapText="1"/>
    </xf>
    <xf numFmtId="166" fontId="5" fillId="0" borderId="10" xfId="0" applyNumberFormat="1" applyFont="1" applyFill="1" applyBorder="1" applyAlignment="1">
      <alignment horizontal="right" vertical="center" wrapText="1"/>
    </xf>
    <xf numFmtId="164" fontId="5" fillId="0" borderId="10" xfId="0" applyNumberFormat="1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left" vertical="center"/>
    </xf>
    <xf numFmtId="49" fontId="5" fillId="0" borderId="10" xfId="0" applyNumberFormat="1" applyFont="1" applyFill="1" applyBorder="1" applyAlignment="1">
      <alignment horizontal="left" vertical="center" wrapText="1"/>
    </xf>
    <xf numFmtId="49" fontId="5" fillId="0" borderId="10" xfId="0" applyNumberFormat="1" applyFont="1" applyFill="1" applyBorder="1" applyAlignment="1">
      <alignment vertical="center"/>
    </xf>
    <xf numFmtId="164" fontId="30" fillId="0" borderId="10" xfId="0" applyNumberFormat="1" applyFont="1" applyFill="1" applyBorder="1" applyAlignment="1">
      <alignment horizontal="center" vertical="center"/>
    </xf>
    <xf numFmtId="164" fontId="30" fillId="0" borderId="10" xfId="0" applyNumberFormat="1" applyFont="1" applyFill="1" applyBorder="1" applyAlignment="1">
      <alignment horizontal="left" vertical="center"/>
    </xf>
    <xf numFmtId="164" fontId="3" fillId="0" borderId="10" xfId="0" applyNumberFormat="1" applyFont="1" applyFill="1" applyBorder="1" applyAlignment="1">
      <alignment horizontal="left" vertical="center"/>
    </xf>
    <xf numFmtId="167" fontId="3" fillId="0" borderId="10" xfId="0" applyNumberFormat="1" applyFont="1" applyFill="1" applyBorder="1" applyAlignment="1">
      <alignment horizontal="right" vertical="center"/>
    </xf>
    <xf numFmtId="164" fontId="5" fillId="0" borderId="10" xfId="0" quotePrefix="1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41" fontId="5" fillId="0" borderId="10" xfId="0" applyNumberFormat="1" applyFont="1" applyFill="1" applyBorder="1" applyAlignment="1">
      <alignment horizontal="right" vertical="center"/>
    </xf>
    <xf numFmtId="167" fontId="5" fillId="0" borderId="10" xfId="0" applyNumberFormat="1" applyFont="1" applyFill="1" applyBorder="1" applyAlignment="1">
      <alignment horizontal="right" vertical="center"/>
    </xf>
    <xf numFmtId="164" fontId="5" fillId="0" borderId="10" xfId="0" quotePrefix="1" applyNumberFormat="1" applyFont="1" applyFill="1" applyBorder="1" applyAlignment="1">
      <alignment horizontal="center" vertical="center"/>
    </xf>
    <xf numFmtId="166" fontId="5" fillId="0" borderId="10" xfId="0" applyNumberFormat="1" applyFont="1" applyFill="1" applyBorder="1" applyAlignment="1">
      <alignment horizontal="right" vertical="center"/>
    </xf>
    <xf numFmtId="49" fontId="5" fillId="0" borderId="10" xfId="0" quotePrefix="1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0" xfId="0" quotePrefix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left" vertical="center" wrapText="1"/>
    </xf>
    <xf numFmtId="41" fontId="5" fillId="0" borderId="10" xfId="0" applyNumberFormat="1" applyFont="1" applyFill="1" applyBorder="1" applyAlignment="1">
      <alignment horizontal="right" vertical="center"/>
    </xf>
    <xf numFmtId="49" fontId="5" fillId="0" borderId="10" xfId="0" applyNumberFormat="1" applyFont="1" applyFill="1" applyBorder="1" applyAlignment="1">
      <alignment horizontal="left" vertical="center"/>
    </xf>
    <xf numFmtId="164" fontId="5" fillId="0" borderId="10" xfId="0" applyNumberFormat="1" applyFont="1" applyFill="1" applyBorder="1" applyAlignment="1">
      <alignment horizontal="left" vertical="center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quotePrefix="1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horizontal="center" vertical="center"/>
    </xf>
    <xf numFmtId="41" fontId="27" fillId="0" borderId="0" xfId="0" applyNumberFormat="1" applyFont="1" applyFill="1" applyBorder="1" applyAlignment="1">
      <alignment horizontal="right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1" fontId="1" fillId="0" borderId="10" xfId="0" applyNumberFormat="1" applyFont="1" applyFill="1" applyBorder="1" applyAlignment="1">
      <alignment horizontal="center" vertical="center"/>
    </xf>
    <xf numFmtId="41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164" fontId="5" fillId="0" borderId="10" xfId="0" applyNumberFormat="1" applyFont="1" applyFill="1" applyBorder="1" applyAlignment="1">
      <alignment horizontal="center" vertical="center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Dziesiętny 2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rmalny" xfId="0" builtinId="0"/>
    <cellStyle name="Normalny 2" xfId="38"/>
    <cellStyle name="Normalny 2 2" xfId="39"/>
    <cellStyle name="Normalny 3" xfId="40"/>
    <cellStyle name="Normalny 3 2" xfId="41"/>
    <cellStyle name="Normalny 4" xfId="42"/>
    <cellStyle name="Note" xfId="43"/>
    <cellStyle name="Output" xfId="44"/>
    <cellStyle name="Procentowy 2" xfId="45"/>
    <cellStyle name="Procentowy 2 2" xfId="46"/>
    <cellStyle name="Procentowy 3" xfId="47"/>
    <cellStyle name="Title" xfId="48"/>
    <cellStyle name="Total" xfId="49"/>
    <cellStyle name="Warning Text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1"/>
  <sheetViews>
    <sheetView showGridLines="0" tabSelected="1" zoomScale="76" zoomScaleNormal="76" zoomScaleSheetLayoutView="70" workbookViewId="0">
      <selection sqref="A1:I2"/>
    </sheetView>
  </sheetViews>
  <sheetFormatPr defaultColWidth="8.125" defaultRowHeight="37.5" customHeight="1"/>
  <cols>
    <col min="1" max="1" width="9.625" style="9" customWidth="1"/>
    <col min="2" max="2" width="8.5" style="10" customWidth="1"/>
    <col min="3" max="3" width="35.375" style="1" customWidth="1"/>
    <col min="4" max="4" width="76.875" style="2" customWidth="1"/>
    <col min="5" max="5" width="20.75" style="3" customWidth="1"/>
    <col min="6" max="10" width="20.75" style="4" customWidth="1"/>
    <col min="11" max="16384" width="8.125" style="5"/>
  </cols>
  <sheetData>
    <row r="1" spans="1:10" s="6" customFormat="1" ht="25.5" customHeight="1">
      <c r="A1" s="57" t="s">
        <v>96</v>
      </c>
      <c r="B1" s="57"/>
      <c r="C1" s="57"/>
      <c r="D1" s="57"/>
      <c r="E1" s="57"/>
      <c r="F1" s="57"/>
      <c r="G1" s="57"/>
      <c r="H1" s="57"/>
      <c r="I1" s="57"/>
      <c r="J1" s="58" t="s">
        <v>39</v>
      </c>
    </row>
    <row r="2" spans="1:10" ht="25.5" customHeight="1">
      <c r="A2" s="57"/>
      <c r="B2" s="57"/>
      <c r="C2" s="57"/>
      <c r="D2" s="57"/>
      <c r="E2" s="57"/>
      <c r="F2" s="57"/>
      <c r="G2" s="57"/>
      <c r="H2" s="57"/>
      <c r="I2" s="57"/>
      <c r="J2" s="58"/>
    </row>
    <row r="3" spans="1:10" ht="36.75" customHeight="1">
      <c r="A3" s="59" t="s">
        <v>0</v>
      </c>
      <c r="B3" s="59" t="s">
        <v>1</v>
      </c>
      <c r="C3" s="60"/>
      <c r="D3" s="59" t="s">
        <v>2</v>
      </c>
      <c r="E3" s="59" t="s">
        <v>97</v>
      </c>
      <c r="F3" s="63"/>
      <c r="G3" s="61" t="s">
        <v>3</v>
      </c>
      <c r="H3" s="61"/>
      <c r="I3" s="61" t="s">
        <v>4</v>
      </c>
      <c r="J3" s="62"/>
    </row>
    <row r="4" spans="1:10" ht="76.5" customHeight="1">
      <c r="A4" s="60"/>
      <c r="B4" s="60"/>
      <c r="C4" s="60"/>
      <c r="D4" s="60"/>
      <c r="E4" s="7" t="s">
        <v>5</v>
      </c>
      <c r="F4" s="7" t="s">
        <v>6</v>
      </c>
      <c r="G4" s="7" t="s">
        <v>5</v>
      </c>
      <c r="H4" s="7" t="s">
        <v>6</v>
      </c>
      <c r="I4" s="7" t="s">
        <v>5</v>
      </c>
      <c r="J4" s="7" t="s">
        <v>6</v>
      </c>
    </row>
    <row r="5" spans="1:10" s="8" customFormat="1" ht="15.75" customHeight="1">
      <c r="A5" s="11">
        <v>1</v>
      </c>
      <c r="B5" s="11">
        <v>2</v>
      </c>
      <c r="C5" s="12">
        <v>3</v>
      </c>
      <c r="D5" s="13">
        <v>4</v>
      </c>
      <c r="E5" s="14">
        <v>5</v>
      </c>
      <c r="F5" s="14">
        <v>6</v>
      </c>
      <c r="G5" s="14">
        <v>7</v>
      </c>
      <c r="H5" s="14">
        <v>8</v>
      </c>
      <c r="I5" s="14">
        <v>9</v>
      </c>
      <c r="J5" s="21">
        <v>10</v>
      </c>
    </row>
    <row r="6" spans="1:10" s="25" customFormat="1" ht="45" customHeight="1">
      <c r="A6" s="20" t="s">
        <v>98</v>
      </c>
      <c r="B6" s="18" t="s">
        <v>81</v>
      </c>
      <c r="C6" s="27" t="s">
        <v>7</v>
      </c>
      <c r="D6" s="16" t="s">
        <v>42</v>
      </c>
      <c r="E6" s="17">
        <v>7721000</v>
      </c>
      <c r="F6" s="17">
        <f>E6</f>
        <v>7721000</v>
      </c>
      <c r="G6" s="24">
        <v>7721000</v>
      </c>
      <c r="H6" s="17">
        <f>G6</f>
        <v>7721000</v>
      </c>
      <c r="I6" s="28">
        <v>0</v>
      </c>
      <c r="J6" s="28">
        <f>I6</f>
        <v>0</v>
      </c>
    </row>
    <row r="7" spans="1:10" s="25" customFormat="1" ht="45" customHeight="1">
      <c r="A7" s="44" t="s">
        <v>58</v>
      </c>
      <c r="B7" s="46" t="s">
        <v>81</v>
      </c>
      <c r="C7" s="52" t="s">
        <v>7</v>
      </c>
      <c r="D7" s="16" t="s">
        <v>42</v>
      </c>
      <c r="E7" s="17">
        <v>55000</v>
      </c>
      <c r="F7" s="43">
        <f>E7</f>
        <v>55000</v>
      </c>
      <c r="G7" s="24">
        <v>713917</v>
      </c>
      <c r="H7" s="43">
        <f>G7+G8</f>
        <v>717032</v>
      </c>
      <c r="I7" s="24">
        <v>324840.62</v>
      </c>
      <c r="J7" s="45">
        <f>I7+I8</f>
        <v>327875.88</v>
      </c>
    </row>
    <row r="8" spans="1:10" s="25" customFormat="1" ht="45" customHeight="1">
      <c r="A8" s="44"/>
      <c r="B8" s="46"/>
      <c r="C8" s="52"/>
      <c r="D8" s="16" t="s">
        <v>43</v>
      </c>
      <c r="E8" s="17"/>
      <c r="F8" s="43"/>
      <c r="G8" s="24">
        <v>3115</v>
      </c>
      <c r="H8" s="43"/>
      <c r="I8" s="24">
        <v>3035.2599999999998</v>
      </c>
      <c r="J8" s="45"/>
    </row>
    <row r="9" spans="1:10" s="25" customFormat="1" ht="45" customHeight="1">
      <c r="A9" s="44" t="s">
        <v>59</v>
      </c>
      <c r="B9" s="46" t="s">
        <v>81</v>
      </c>
      <c r="C9" s="52" t="s">
        <v>7</v>
      </c>
      <c r="D9" s="16" t="s">
        <v>42</v>
      </c>
      <c r="E9" s="17">
        <v>55000</v>
      </c>
      <c r="F9" s="43">
        <f>E9</f>
        <v>55000</v>
      </c>
      <c r="G9" s="24">
        <v>673552</v>
      </c>
      <c r="H9" s="43">
        <f>G9+G10</f>
        <v>674702</v>
      </c>
      <c r="I9" s="24">
        <v>316374.17</v>
      </c>
      <c r="J9" s="45">
        <f>I9+I10</f>
        <v>317386.68</v>
      </c>
    </row>
    <row r="10" spans="1:10" s="25" customFormat="1" ht="45" customHeight="1">
      <c r="A10" s="44"/>
      <c r="B10" s="46"/>
      <c r="C10" s="52"/>
      <c r="D10" s="16" t="s">
        <v>43</v>
      </c>
      <c r="E10" s="17"/>
      <c r="F10" s="43"/>
      <c r="G10" s="24">
        <v>1150</v>
      </c>
      <c r="H10" s="43"/>
      <c r="I10" s="24">
        <v>1012.51</v>
      </c>
      <c r="J10" s="45"/>
    </row>
    <row r="11" spans="1:10" s="25" customFormat="1" ht="45" customHeight="1">
      <c r="A11" s="44" t="s">
        <v>60</v>
      </c>
      <c r="B11" s="46" t="s">
        <v>81</v>
      </c>
      <c r="C11" s="52" t="s">
        <v>7</v>
      </c>
      <c r="D11" s="16" t="s">
        <v>42</v>
      </c>
      <c r="E11" s="17">
        <v>105000</v>
      </c>
      <c r="F11" s="43">
        <f>E11+E12</f>
        <v>267000</v>
      </c>
      <c r="G11" s="24">
        <v>966603</v>
      </c>
      <c r="H11" s="43">
        <f>G11+G12</f>
        <v>1186691</v>
      </c>
      <c r="I11" s="24">
        <v>599664.28</v>
      </c>
      <c r="J11" s="43">
        <f>I11+I12</f>
        <v>781661.95</v>
      </c>
    </row>
    <row r="12" spans="1:10" s="25" customFormat="1" ht="45" customHeight="1">
      <c r="A12" s="44"/>
      <c r="B12" s="46"/>
      <c r="C12" s="52"/>
      <c r="D12" s="16" t="s">
        <v>43</v>
      </c>
      <c r="E12" s="17">
        <v>162000</v>
      </c>
      <c r="F12" s="43"/>
      <c r="G12" s="24">
        <v>220088</v>
      </c>
      <c r="H12" s="43"/>
      <c r="I12" s="24">
        <v>181997.66999999998</v>
      </c>
      <c r="J12" s="43"/>
    </row>
    <row r="13" spans="1:10" s="25" customFormat="1" ht="45" customHeight="1">
      <c r="A13" s="44" t="s">
        <v>61</v>
      </c>
      <c r="B13" s="46" t="s">
        <v>81</v>
      </c>
      <c r="C13" s="52" t="s">
        <v>7</v>
      </c>
      <c r="D13" s="16" t="s">
        <v>42</v>
      </c>
      <c r="E13" s="17">
        <v>55000</v>
      </c>
      <c r="F13" s="43">
        <f>E14+E13</f>
        <v>82000</v>
      </c>
      <c r="G13" s="24">
        <v>661605</v>
      </c>
      <c r="H13" s="43">
        <f>G14+G13</f>
        <v>688355</v>
      </c>
      <c r="I13" s="24">
        <v>305383.36</v>
      </c>
      <c r="J13" s="45">
        <f>I14+I13</f>
        <v>329266.27999999997</v>
      </c>
    </row>
    <row r="14" spans="1:10" s="25" customFormat="1" ht="45" customHeight="1">
      <c r="A14" s="44"/>
      <c r="B14" s="46"/>
      <c r="C14" s="52"/>
      <c r="D14" s="16" t="s">
        <v>43</v>
      </c>
      <c r="E14" s="17">
        <v>27000</v>
      </c>
      <c r="F14" s="43"/>
      <c r="G14" s="24">
        <v>26750</v>
      </c>
      <c r="H14" s="43"/>
      <c r="I14" s="24">
        <v>23882.92</v>
      </c>
      <c r="J14" s="45"/>
    </row>
    <row r="15" spans="1:10" s="25" customFormat="1" ht="45" customHeight="1">
      <c r="A15" s="44" t="s">
        <v>62</v>
      </c>
      <c r="B15" s="46" t="s">
        <v>81</v>
      </c>
      <c r="C15" s="52" t="s">
        <v>7</v>
      </c>
      <c r="D15" s="16" t="s">
        <v>42</v>
      </c>
      <c r="E15" s="17">
        <v>55000</v>
      </c>
      <c r="F15" s="43">
        <f>E15+E16</f>
        <v>164000</v>
      </c>
      <c r="G15" s="24">
        <v>661605</v>
      </c>
      <c r="H15" s="43">
        <f>G15+G16</f>
        <v>681037</v>
      </c>
      <c r="I15" s="24">
        <v>305383.36</v>
      </c>
      <c r="J15" s="45">
        <f>I15+I16</f>
        <v>312582.13</v>
      </c>
    </row>
    <row r="16" spans="1:10" s="25" customFormat="1" ht="45" customHeight="1">
      <c r="A16" s="44"/>
      <c r="B16" s="46"/>
      <c r="C16" s="52"/>
      <c r="D16" s="16" t="s">
        <v>43</v>
      </c>
      <c r="E16" s="17">
        <v>109000</v>
      </c>
      <c r="F16" s="43"/>
      <c r="G16" s="24">
        <v>19432</v>
      </c>
      <c r="H16" s="43"/>
      <c r="I16" s="24">
        <v>7198.77</v>
      </c>
      <c r="J16" s="45"/>
    </row>
    <row r="17" spans="1:10" s="25" customFormat="1" ht="45" customHeight="1">
      <c r="A17" s="44" t="s">
        <v>40</v>
      </c>
      <c r="B17" s="46" t="s">
        <v>81</v>
      </c>
      <c r="C17" s="52" t="s">
        <v>7</v>
      </c>
      <c r="D17" s="16" t="s">
        <v>42</v>
      </c>
      <c r="E17" s="17">
        <v>55000</v>
      </c>
      <c r="F17" s="43">
        <f>E17</f>
        <v>55000</v>
      </c>
      <c r="G17" s="24">
        <v>940341</v>
      </c>
      <c r="H17" s="43">
        <f>G17+G18</f>
        <v>949591</v>
      </c>
      <c r="I17" s="24">
        <v>394971.79999999993</v>
      </c>
      <c r="J17" s="45">
        <f>I17+I18</f>
        <v>404077.56999999995</v>
      </c>
    </row>
    <row r="18" spans="1:10" s="25" customFormat="1" ht="45" customHeight="1">
      <c r="A18" s="44"/>
      <c r="B18" s="46"/>
      <c r="C18" s="52"/>
      <c r="D18" s="16" t="s">
        <v>43</v>
      </c>
      <c r="E18" s="17"/>
      <c r="F18" s="43"/>
      <c r="G18" s="24">
        <v>9250</v>
      </c>
      <c r="H18" s="43"/>
      <c r="I18" s="24">
        <v>9105.77</v>
      </c>
      <c r="J18" s="45"/>
    </row>
    <row r="19" spans="1:10" s="25" customFormat="1" ht="45" customHeight="1">
      <c r="A19" s="44" t="s">
        <v>64</v>
      </c>
      <c r="B19" s="46" t="s">
        <v>81</v>
      </c>
      <c r="C19" s="52" t="s">
        <v>7</v>
      </c>
      <c r="D19" s="16" t="s">
        <v>45</v>
      </c>
      <c r="E19" s="17">
        <v>8000</v>
      </c>
      <c r="F19" s="43">
        <f>SUM(E19:E21)</f>
        <v>63000</v>
      </c>
      <c r="G19" s="24">
        <v>3115202</v>
      </c>
      <c r="H19" s="43">
        <f>SUM(G19:G21)</f>
        <v>3782917</v>
      </c>
      <c r="I19" s="24">
        <v>3111744.38</v>
      </c>
      <c r="J19" s="43">
        <f>SUM(I19:I21)</f>
        <v>3423202.81</v>
      </c>
    </row>
    <row r="20" spans="1:10" s="25" customFormat="1" ht="45" customHeight="1">
      <c r="A20" s="44"/>
      <c r="B20" s="46"/>
      <c r="C20" s="52"/>
      <c r="D20" s="16" t="s">
        <v>42</v>
      </c>
      <c r="E20" s="17">
        <v>55000</v>
      </c>
      <c r="F20" s="43"/>
      <c r="G20" s="24">
        <v>661605</v>
      </c>
      <c r="H20" s="43"/>
      <c r="I20" s="24">
        <v>305383.34999999998</v>
      </c>
      <c r="J20" s="43"/>
    </row>
    <row r="21" spans="1:10" s="25" customFormat="1" ht="45" customHeight="1">
      <c r="A21" s="44"/>
      <c r="B21" s="46"/>
      <c r="C21" s="52"/>
      <c r="D21" s="16" t="s">
        <v>43</v>
      </c>
      <c r="E21" s="17"/>
      <c r="F21" s="43"/>
      <c r="G21" s="24">
        <v>6110</v>
      </c>
      <c r="H21" s="43"/>
      <c r="I21" s="24">
        <v>6075.08</v>
      </c>
      <c r="J21" s="43"/>
    </row>
    <row r="22" spans="1:10" s="25" customFormat="1" ht="45" customHeight="1">
      <c r="A22" s="44" t="s">
        <v>65</v>
      </c>
      <c r="B22" s="46" t="s">
        <v>81</v>
      </c>
      <c r="C22" s="52" t="s">
        <v>7</v>
      </c>
      <c r="D22" s="16" t="s">
        <v>43</v>
      </c>
      <c r="E22" s="17">
        <v>136000</v>
      </c>
      <c r="F22" s="43">
        <f>E22+E23</f>
        <v>191000</v>
      </c>
      <c r="G22" s="24">
        <v>135725</v>
      </c>
      <c r="H22" s="43">
        <f>G22+G23</f>
        <v>797330</v>
      </c>
      <c r="I22" s="24">
        <v>100874.2</v>
      </c>
      <c r="J22" s="45">
        <f>I22+I23</f>
        <v>406257.57</v>
      </c>
    </row>
    <row r="23" spans="1:10" s="25" customFormat="1" ht="45" customHeight="1">
      <c r="A23" s="44"/>
      <c r="B23" s="46"/>
      <c r="C23" s="52"/>
      <c r="D23" s="16" t="s">
        <v>42</v>
      </c>
      <c r="E23" s="17">
        <v>55000</v>
      </c>
      <c r="F23" s="43"/>
      <c r="G23" s="24">
        <v>661605</v>
      </c>
      <c r="H23" s="43"/>
      <c r="I23" s="24">
        <v>305383.37</v>
      </c>
      <c r="J23" s="45"/>
    </row>
    <row r="24" spans="1:10" s="25" customFormat="1" ht="45" customHeight="1">
      <c r="A24" s="44" t="s">
        <v>66</v>
      </c>
      <c r="B24" s="46" t="s">
        <v>81</v>
      </c>
      <c r="C24" s="52" t="s">
        <v>7</v>
      </c>
      <c r="D24" s="16" t="s">
        <v>42</v>
      </c>
      <c r="E24" s="17">
        <v>55000</v>
      </c>
      <c r="F24" s="43">
        <f>E24</f>
        <v>55000</v>
      </c>
      <c r="G24" s="24">
        <v>661605</v>
      </c>
      <c r="H24" s="43">
        <f>G24+G25</f>
        <v>667795</v>
      </c>
      <c r="I24" s="24">
        <v>305383.35000000003</v>
      </c>
      <c r="J24" s="45">
        <f>I24+I25</f>
        <v>311534.59000000003</v>
      </c>
    </row>
    <row r="25" spans="1:10" s="25" customFormat="1" ht="45" customHeight="1">
      <c r="A25" s="44"/>
      <c r="B25" s="46"/>
      <c r="C25" s="52"/>
      <c r="D25" s="16" t="s">
        <v>43</v>
      </c>
      <c r="E25" s="17"/>
      <c r="F25" s="43"/>
      <c r="G25" s="24">
        <v>6190</v>
      </c>
      <c r="H25" s="43"/>
      <c r="I25" s="24">
        <v>6151.24</v>
      </c>
      <c r="J25" s="45"/>
    </row>
    <row r="26" spans="1:10" s="26" customFormat="1" ht="37.5" customHeight="1">
      <c r="A26" s="20" t="s">
        <v>67</v>
      </c>
      <c r="B26" s="18" t="s">
        <v>81</v>
      </c>
      <c r="C26" s="27" t="s">
        <v>7</v>
      </c>
      <c r="D26" s="16" t="s">
        <v>42</v>
      </c>
      <c r="E26" s="17">
        <v>55000</v>
      </c>
      <c r="F26" s="17">
        <f>E26</f>
        <v>55000</v>
      </c>
      <c r="G26" s="24">
        <v>661605</v>
      </c>
      <c r="H26" s="17">
        <f>G26</f>
        <v>661605</v>
      </c>
      <c r="I26" s="24">
        <v>305383.33999999997</v>
      </c>
      <c r="J26" s="24">
        <f>I26</f>
        <v>305383.33999999997</v>
      </c>
    </row>
    <row r="27" spans="1:10" s="26" customFormat="1" ht="37.5" customHeight="1">
      <c r="A27" s="44" t="s">
        <v>68</v>
      </c>
      <c r="B27" s="46" t="s">
        <v>81</v>
      </c>
      <c r="C27" s="52" t="s">
        <v>7</v>
      </c>
      <c r="D27" s="16" t="s">
        <v>42</v>
      </c>
      <c r="E27" s="17">
        <v>55000</v>
      </c>
      <c r="F27" s="43">
        <f>E27</f>
        <v>55000</v>
      </c>
      <c r="G27" s="24">
        <v>661605</v>
      </c>
      <c r="H27" s="43">
        <f>G27+G28</f>
        <v>667795</v>
      </c>
      <c r="I27" s="24">
        <v>305383.38</v>
      </c>
      <c r="J27" s="45">
        <f>I27+I28</f>
        <v>311121.8</v>
      </c>
    </row>
    <row r="28" spans="1:10" s="26" customFormat="1" ht="37.5" customHeight="1">
      <c r="A28" s="44"/>
      <c r="B28" s="46"/>
      <c r="C28" s="52"/>
      <c r="D28" s="16" t="s">
        <v>43</v>
      </c>
      <c r="E28" s="17"/>
      <c r="F28" s="43"/>
      <c r="G28" s="24">
        <v>6190</v>
      </c>
      <c r="H28" s="43"/>
      <c r="I28" s="24">
        <v>5738.42</v>
      </c>
      <c r="J28" s="45"/>
    </row>
    <row r="29" spans="1:10" s="26" customFormat="1" ht="37.5" customHeight="1">
      <c r="A29" s="55">
        <v>16</v>
      </c>
      <c r="B29" s="54">
        <v>750</v>
      </c>
      <c r="C29" s="50" t="s">
        <v>8</v>
      </c>
      <c r="D29" s="16" t="s">
        <v>45</v>
      </c>
      <c r="E29" s="29">
        <v>7509000</v>
      </c>
      <c r="F29" s="43">
        <f>E29+E30</f>
        <v>15856000</v>
      </c>
      <c r="G29" s="24">
        <v>10010000</v>
      </c>
      <c r="H29" s="43">
        <f>G29+G30</f>
        <v>25609726</v>
      </c>
      <c r="I29" s="24">
        <v>10007514.609999999</v>
      </c>
      <c r="J29" s="45">
        <f>I29+I30</f>
        <v>25003812.940000001</v>
      </c>
    </row>
    <row r="30" spans="1:10" s="26" customFormat="1" ht="37.5" customHeight="1">
      <c r="A30" s="55"/>
      <c r="B30" s="54"/>
      <c r="C30" s="50"/>
      <c r="D30" s="16" t="s">
        <v>42</v>
      </c>
      <c r="E30" s="29">
        <v>8347000</v>
      </c>
      <c r="F30" s="43"/>
      <c r="G30" s="24">
        <v>15599726</v>
      </c>
      <c r="H30" s="43"/>
      <c r="I30" s="24">
        <v>14996298.330000002</v>
      </c>
      <c r="J30" s="45"/>
    </row>
    <row r="31" spans="1:10" s="26" customFormat="1" ht="37.5" customHeight="1">
      <c r="A31" s="39">
        <v>17</v>
      </c>
      <c r="B31" s="15">
        <v>750</v>
      </c>
      <c r="C31" s="16" t="s">
        <v>8</v>
      </c>
      <c r="D31" s="16" t="s">
        <v>42</v>
      </c>
      <c r="E31" s="29">
        <v>69602000</v>
      </c>
      <c r="F31" s="17">
        <f>E31</f>
        <v>69602000</v>
      </c>
      <c r="G31" s="30">
        <v>68646900</v>
      </c>
      <c r="H31" s="17">
        <f>G31</f>
        <v>68646900</v>
      </c>
      <c r="I31" s="30">
        <v>67226504.099999994</v>
      </c>
      <c r="J31" s="24">
        <f>I31</f>
        <v>67226504.099999994</v>
      </c>
    </row>
    <row r="32" spans="1:10" s="26" customFormat="1" ht="37.5" customHeight="1">
      <c r="A32" s="55">
        <v>18</v>
      </c>
      <c r="B32" s="15">
        <v>710</v>
      </c>
      <c r="C32" s="16" t="s">
        <v>82</v>
      </c>
      <c r="D32" s="16" t="s">
        <v>43</v>
      </c>
      <c r="E32" s="29">
        <v>8709000</v>
      </c>
      <c r="F32" s="43">
        <f>E32+E33</f>
        <v>9859000</v>
      </c>
      <c r="G32" s="30">
        <v>5284470</v>
      </c>
      <c r="H32" s="43">
        <f>G32+G33</f>
        <v>6145481</v>
      </c>
      <c r="I32" s="30">
        <v>2557962.61</v>
      </c>
      <c r="J32" s="43">
        <f>I32+I33</f>
        <v>3183973.53</v>
      </c>
    </row>
    <row r="33" spans="1:10" s="26" customFormat="1" ht="37.5" customHeight="1">
      <c r="A33" s="55"/>
      <c r="B33" s="15">
        <v>750</v>
      </c>
      <c r="C33" s="16" t="s">
        <v>8</v>
      </c>
      <c r="D33" s="16" t="s">
        <v>42</v>
      </c>
      <c r="E33" s="29">
        <v>1150000</v>
      </c>
      <c r="F33" s="43"/>
      <c r="G33" s="30">
        <v>861011</v>
      </c>
      <c r="H33" s="43"/>
      <c r="I33" s="30">
        <v>626010.92000000004</v>
      </c>
      <c r="J33" s="43"/>
    </row>
    <row r="34" spans="1:10" s="26" customFormat="1" ht="37.5" customHeight="1">
      <c r="A34" s="55">
        <v>19</v>
      </c>
      <c r="B34" s="54">
        <v>750</v>
      </c>
      <c r="C34" s="50" t="s">
        <v>8</v>
      </c>
      <c r="D34" s="16" t="s">
        <v>45</v>
      </c>
      <c r="E34" s="29">
        <v>7703000</v>
      </c>
      <c r="F34" s="43">
        <f>E34+E35+E36</f>
        <v>23146000</v>
      </c>
      <c r="G34" s="30">
        <v>14323030</v>
      </c>
      <c r="H34" s="43">
        <f>G34+G35+G36</f>
        <v>56775512</v>
      </c>
      <c r="I34" s="24">
        <v>10631779.789999999</v>
      </c>
      <c r="J34" s="45">
        <f>I34+I35+I36</f>
        <v>41843140.560000002</v>
      </c>
    </row>
    <row r="35" spans="1:10" s="26" customFormat="1" ht="37.5" customHeight="1">
      <c r="A35" s="55"/>
      <c r="B35" s="54"/>
      <c r="C35" s="50"/>
      <c r="D35" s="16" t="s">
        <v>43</v>
      </c>
      <c r="E35" s="29">
        <v>4010000</v>
      </c>
      <c r="F35" s="43"/>
      <c r="G35" s="30">
        <v>31019482</v>
      </c>
      <c r="H35" s="43"/>
      <c r="I35" s="24">
        <v>30024543.340000004</v>
      </c>
      <c r="J35" s="45"/>
    </row>
    <row r="36" spans="1:10" s="26" customFormat="1" ht="37.5" customHeight="1">
      <c r="A36" s="55"/>
      <c r="B36" s="54"/>
      <c r="C36" s="50"/>
      <c r="D36" s="16" t="s">
        <v>42</v>
      </c>
      <c r="E36" s="29">
        <v>11433000</v>
      </c>
      <c r="F36" s="43"/>
      <c r="G36" s="30">
        <v>11433000</v>
      </c>
      <c r="H36" s="43"/>
      <c r="I36" s="24">
        <v>1186817.43</v>
      </c>
      <c r="J36" s="45"/>
    </row>
    <row r="37" spans="1:10" s="26" customFormat="1" ht="37.5" customHeight="1">
      <c r="A37" s="55">
        <v>20</v>
      </c>
      <c r="B37" s="54">
        <v>150</v>
      </c>
      <c r="C37" s="50" t="s">
        <v>9</v>
      </c>
      <c r="D37" s="16" t="s">
        <v>44</v>
      </c>
      <c r="E37" s="29">
        <v>23965000</v>
      </c>
      <c r="F37" s="43">
        <f>SUM(E37:E43)</f>
        <v>64869000</v>
      </c>
      <c r="G37" s="30">
        <v>27244394</v>
      </c>
      <c r="H37" s="43">
        <f>SUM(G37:G43)</f>
        <v>89785360</v>
      </c>
      <c r="I37" s="24">
        <v>25446396.420000002</v>
      </c>
      <c r="J37" s="43">
        <f>SUM(I37:I43)</f>
        <v>77802815.099999994</v>
      </c>
    </row>
    <row r="38" spans="1:10" s="26" customFormat="1" ht="37.5" customHeight="1">
      <c r="A38" s="55"/>
      <c r="B38" s="54"/>
      <c r="C38" s="50"/>
      <c r="D38" s="16" t="s">
        <v>43</v>
      </c>
      <c r="E38" s="29">
        <v>17572000</v>
      </c>
      <c r="F38" s="43"/>
      <c r="G38" s="30">
        <v>13874372</v>
      </c>
      <c r="H38" s="43"/>
      <c r="I38" s="24">
        <v>12354970.550000001</v>
      </c>
      <c r="J38" s="43"/>
    </row>
    <row r="39" spans="1:10" s="26" customFormat="1" ht="37.5" customHeight="1">
      <c r="A39" s="55"/>
      <c r="B39" s="15">
        <v>500</v>
      </c>
      <c r="C39" s="16" t="s">
        <v>10</v>
      </c>
      <c r="D39" s="16" t="s">
        <v>44</v>
      </c>
      <c r="E39" s="29">
        <v>12730000</v>
      </c>
      <c r="F39" s="43"/>
      <c r="G39" s="30">
        <v>30231923</v>
      </c>
      <c r="H39" s="43"/>
      <c r="I39" s="30">
        <v>26798793.949999999</v>
      </c>
      <c r="J39" s="43"/>
    </row>
    <row r="40" spans="1:10" s="26" customFormat="1" ht="37.5" customHeight="1">
      <c r="A40" s="55"/>
      <c r="B40" s="54">
        <v>750</v>
      </c>
      <c r="C40" s="50" t="s">
        <v>8</v>
      </c>
      <c r="D40" s="16" t="s">
        <v>99</v>
      </c>
      <c r="E40" s="29">
        <v>285000</v>
      </c>
      <c r="F40" s="43"/>
      <c r="G40" s="30">
        <v>4200</v>
      </c>
      <c r="H40" s="43"/>
      <c r="I40" s="28">
        <v>0</v>
      </c>
      <c r="J40" s="43"/>
    </row>
    <row r="41" spans="1:10" s="26" customFormat="1" ht="37.5" customHeight="1">
      <c r="A41" s="55"/>
      <c r="B41" s="54"/>
      <c r="C41" s="50"/>
      <c r="D41" s="16" t="s">
        <v>45</v>
      </c>
      <c r="E41" s="29">
        <v>173000</v>
      </c>
      <c r="F41" s="43"/>
      <c r="G41" s="30">
        <v>4328395</v>
      </c>
      <c r="H41" s="43"/>
      <c r="I41" s="29">
        <v>4172102.97</v>
      </c>
      <c r="J41" s="43"/>
    </row>
    <row r="42" spans="1:10" s="26" customFormat="1" ht="37.5" customHeight="1">
      <c r="A42" s="55"/>
      <c r="B42" s="54"/>
      <c r="C42" s="50"/>
      <c r="D42" s="16" t="s">
        <v>44</v>
      </c>
      <c r="E42" s="29">
        <v>7760000</v>
      </c>
      <c r="F42" s="43"/>
      <c r="G42" s="30">
        <v>7869339</v>
      </c>
      <c r="H42" s="43"/>
      <c r="I42" s="29">
        <v>6003742.2799999993</v>
      </c>
      <c r="J42" s="43"/>
    </row>
    <row r="43" spans="1:10" s="26" customFormat="1" ht="37.5" customHeight="1">
      <c r="A43" s="55"/>
      <c r="B43" s="54"/>
      <c r="C43" s="50"/>
      <c r="D43" s="16" t="s">
        <v>43</v>
      </c>
      <c r="E43" s="29">
        <v>2384000</v>
      </c>
      <c r="F43" s="43"/>
      <c r="G43" s="30">
        <v>6232737</v>
      </c>
      <c r="H43" s="43"/>
      <c r="I43" s="29">
        <v>3026808.9299999997</v>
      </c>
      <c r="J43" s="43"/>
    </row>
    <row r="44" spans="1:10" s="26" customFormat="1" ht="37.5" customHeight="1">
      <c r="A44" s="55">
        <v>21</v>
      </c>
      <c r="B44" s="54">
        <v>600</v>
      </c>
      <c r="C44" s="56" t="s">
        <v>17</v>
      </c>
      <c r="D44" s="16" t="s">
        <v>45</v>
      </c>
      <c r="E44" s="29">
        <v>88654000</v>
      </c>
      <c r="F44" s="43">
        <f>SUM(E44:E49)</f>
        <v>103311000</v>
      </c>
      <c r="G44" s="30">
        <v>282354831</v>
      </c>
      <c r="H44" s="43">
        <f>SUM(G44:G49)</f>
        <v>314506119</v>
      </c>
      <c r="I44" s="29">
        <v>282310172.55000001</v>
      </c>
      <c r="J44" s="43">
        <f>SUM(I44:I49)</f>
        <v>310633225.27000004</v>
      </c>
    </row>
    <row r="45" spans="1:10" s="26" customFormat="1" ht="37.5" customHeight="1">
      <c r="A45" s="55"/>
      <c r="B45" s="54"/>
      <c r="C45" s="56"/>
      <c r="D45" s="16" t="s">
        <v>57</v>
      </c>
      <c r="E45" s="29">
        <v>4604000</v>
      </c>
      <c r="F45" s="43"/>
      <c r="G45" s="30">
        <v>22028275</v>
      </c>
      <c r="H45" s="43"/>
      <c r="I45" s="29">
        <v>18200041.739999998</v>
      </c>
      <c r="J45" s="43"/>
    </row>
    <row r="46" spans="1:10" s="26" customFormat="1" ht="37.5" customHeight="1">
      <c r="A46" s="55"/>
      <c r="B46" s="54"/>
      <c r="C46" s="56"/>
      <c r="D46" s="16" t="s">
        <v>42</v>
      </c>
      <c r="E46" s="29">
        <v>1271000</v>
      </c>
      <c r="F46" s="43"/>
      <c r="G46" s="30">
        <v>1081529</v>
      </c>
      <c r="H46" s="43"/>
      <c r="I46" s="29">
        <v>1081526.98</v>
      </c>
      <c r="J46" s="43"/>
    </row>
    <row r="47" spans="1:10" s="26" customFormat="1" ht="37.5" customHeight="1">
      <c r="A47" s="55"/>
      <c r="B47" s="54"/>
      <c r="C47" s="56"/>
      <c r="D47" s="16" t="s">
        <v>73</v>
      </c>
      <c r="E47" s="29">
        <v>3648000</v>
      </c>
      <c r="F47" s="43"/>
      <c r="G47" s="30">
        <v>5319164</v>
      </c>
      <c r="H47" s="43"/>
      <c r="I47" s="29">
        <v>5319164</v>
      </c>
      <c r="J47" s="43"/>
    </row>
    <row r="48" spans="1:10" s="26" customFormat="1" ht="37.5" customHeight="1">
      <c r="A48" s="55"/>
      <c r="B48" s="54"/>
      <c r="C48" s="56"/>
      <c r="D48" s="16" t="s">
        <v>69</v>
      </c>
      <c r="E48" s="29"/>
      <c r="F48" s="43"/>
      <c r="G48" s="30">
        <v>3722320</v>
      </c>
      <c r="H48" s="43"/>
      <c r="I48" s="29">
        <v>3722320</v>
      </c>
      <c r="J48" s="43"/>
    </row>
    <row r="49" spans="1:10" s="26" customFormat="1" ht="37.5" customHeight="1">
      <c r="A49" s="55"/>
      <c r="B49" s="15">
        <v>750</v>
      </c>
      <c r="C49" s="16" t="s">
        <v>8</v>
      </c>
      <c r="D49" s="16" t="s">
        <v>42</v>
      </c>
      <c r="E49" s="29">
        <v>5134000</v>
      </c>
      <c r="F49" s="43"/>
      <c r="G49" s="28">
        <v>0</v>
      </c>
      <c r="H49" s="43"/>
      <c r="I49" s="28">
        <v>0</v>
      </c>
      <c r="J49" s="43"/>
    </row>
    <row r="50" spans="1:10" s="26" customFormat="1" ht="37.5" customHeight="1">
      <c r="A50" s="55">
        <v>24</v>
      </c>
      <c r="B50" s="54">
        <v>730</v>
      </c>
      <c r="C50" s="50" t="s">
        <v>79</v>
      </c>
      <c r="D50" s="16" t="s">
        <v>83</v>
      </c>
      <c r="E50" s="29">
        <v>1040000</v>
      </c>
      <c r="F50" s="43">
        <f>SUM(E50:E62)</f>
        <v>118773000</v>
      </c>
      <c r="G50" s="30">
        <v>1304690</v>
      </c>
      <c r="H50" s="43">
        <f>SUM(G50:G62)</f>
        <v>267724009</v>
      </c>
      <c r="I50" s="24">
        <v>1181273.1299999999</v>
      </c>
      <c r="J50" s="43">
        <f>SUM(I50:I62)</f>
        <v>220704781.16000003</v>
      </c>
    </row>
    <row r="51" spans="1:10" s="26" customFormat="1" ht="37.5" customHeight="1">
      <c r="A51" s="55"/>
      <c r="B51" s="54"/>
      <c r="C51" s="50"/>
      <c r="D51" s="16" t="s">
        <v>45</v>
      </c>
      <c r="E51" s="29">
        <v>7214000</v>
      </c>
      <c r="F51" s="43"/>
      <c r="G51" s="30">
        <v>10273737</v>
      </c>
      <c r="H51" s="43"/>
      <c r="I51" s="30">
        <v>7993007.29</v>
      </c>
      <c r="J51" s="43"/>
    </row>
    <row r="52" spans="1:10" s="26" customFormat="1" ht="37.5" customHeight="1">
      <c r="A52" s="55"/>
      <c r="B52" s="54">
        <v>750</v>
      </c>
      <c r="C52" s="50" t="s">
        <v>8</v>
      </c>
      <c r="D52" s="16" t="s">
        <v>83</v>
      </c>
      <c r="E52" s="29">
        <v>90000</v>
      </c>
      <c r="F52" s="43"/>
      <c r="G52" s="30">
        <v>129000</v>
      </c>
      <c r="H52" s="43"/>
      <c r="I52" s="30">
        <v>107953.83</v>
      </c>
      <c r="J52" s="43"/>
    </row>
    <row r="53" spans="1:10" s="26" customFormat="1" ht="37.5" customHeight="1">
      <c r="A53" s="55"/>
      <c r="B53" s="54"/>
      <c r="C53" s="50"/>
      <c r="D53" s="16" t="s">
        <v>84</v>
      </c>
      <c r="E53" s="29">
        <v>93000</v>
      </c>
      <c r="F53" s="43"/>
      <c r="G53" s="30">
        <v>133000</v>
      </c>
      <c r="H53" s="43"/>
      <c r="I53" s="30">
        <v>111688.26000000001</v>
      </c>
      <c r="J53" s="43"/>
    </row>
    <row r="54" spans="1:10" s="26" customFormat="1" ht="37.5" customHeight="1">
      <c r="A54" s="55"/>
      <c r="B54" s="54"/>
      <c r="C54" s="50"/>
      <c r="D54" s="16" t="s">
        <v>42</v>
      </c>
      <c r="E54" s="29">
        <v>243000</v>
      </c>
      <c r="F54" s="43"/>
      <c r="G54" s="30">
        <v>267341</v>
      </c>
      <c r="H54" s="43"/>
      <c r="I54" s="30">
        <v>240083</v>
      </c>
      <c r="J54" s="43"/>
    </row>
    <row r="55" spans="1:10" s="26" customFormat="1" ht="37.5" customHeight="1">
      <c r="A55" s="55"/>
      <c r="B55" s="54">
        <v>801</v>
      </c>
      <c r="C55" s="50" t="s">
        <v>11</v>
      </c>
      <c r="D55" s="16" t="s">
        <v>83</v>
      </c>
      <c r="E55" s="29">
        <v>101000</v>
      </c>
      <c r="F55" s="43"/>
      <c r="G55" s="28">
        <v>0</v>
      </c>
      <c r="H55" s="43"/>
      <c r="I55" s="28">
        <v>0</v>
      </c>
      <c r="J55" s="43"/>
    </row>
    <row r="56" spans="1:10" s="26" customFormat="1" ht="37.5" customHeight="1">
      <c r="A56" s="55"/>
      <c r="B56" s="54"/>
      <c r="C56" s="50"/>
      <c r="D56" s="16" t="s">
        <v>45</v>
      </c>
      <c r="E56" s="29">
        <v>13295000</v>
      </c>
      <c r="F56" s="43"/>
      <c r="G56" s="30">
        <v>15059613</v>
      </c>
      <c r="H56" s="43"/>
      <c r="I56" s="30">
        <v>6974832.1499999994</v>
      </c>
      <c r="J56" s="43"/>
    </row>
    <row r="57" spans="1:10" s="26" customFormat="1" ht="37.5" customHeight="1">
      <c r="A57" s="55"/>
      <c r="B57" s="54"/>
      <c r="C57" s="50"/>
      <c r="D57" s="16" t="s">
        <v>42</v>
      </c>
      <c r="E57" s="29">
        <v>451000</v>
      </c>
      <c r="F57" s="43"/>
      <c r="G57" s="30">
        <v>421306</v>
      </c>
      <c r="H57" s="43"/>
      <c r="I57" s="24">
        <v>90888.27</v>
      </c>
      <c r="J57" s="43"/>
    </row>
    <row r="58" spans="1:10" s="26" customFormat="1" ht="37.5" customHeight="1">
      <c r="A58" s="55"/>
      <c r="B58" s="54"/>
      <c r="C58" s="50"/>
      <c r="D58" s="16" t="s">
        <v>51</v>
      </c>
      <c r="E58" s="29"/>
      <c r="F58" s="43"/>
      <c r="G58" s="30">
        <v>59021</v>
      </c>
      <c r="H58" s="43"/>
      <c r="I58" s="24">
        <v>59013.71</v>
      </c>
      <c r="J58" s="43"/>
    </row>
    <row r="59" spans="1:10" s="26" customFormat="1" ht="37.5" customHeight="1">
      <c r="A59" s="55"/>
      <c r="B59" s="54"/>
      <c r="C59" s="50"/>
      <c r="D59" s="16" t="s">
        <v>85</v>
      </c>
      <c r="E59" s="29">
        <v>159000</v>
      </c>
      <c r="F59" s="43"/>
      <c r="G59" s="30">
        <v>243150</v>
      </c>
      <c r="H59" s="43"/>
      <c r="I59" s="24">
        <v>215647.66</v>
      </c>
      <c r="J59" s="43"/>
    </row>
    <row r="60" spans="1:10" s="26" customFormat="1" ht="37.5" customHeight="1">
      <c r="A60" s="55"/>
      <c r="B60" s="54">
        <v>921</v>
      </c>
      <c r="C60" s="50" t="s">
        <v>12</v>
      </c>
      <c r="D60" s="16" t="s">
        <v>83</v>
      </c>
      <c r="E60" s="29">
        <v>70251000</v>
      </c>
      <c r="F60" s="43"/>
      <c r="G60" s="30">
        <v>98455763</v>
      </c>
      <c r="H60" s="43"/>
      <c r="I60" s="24">
        <v>89733077.25</v>
      </c>
      <c r="J60" s="43"/>
    </row>
    <row r="61" spans="1:10" s="26" customFormat="1" ht="37.5" customHeight="1">
      <c r="A61" s="55"/>
      <c r="B61" s="54"/>
      <c r="C61" s="50"/>
      <c r="D61" s="16" t="s">
        <v>84</v>
      </c>
      <c r="E61" s="29">
        <v>26000</v>
      </c>
      <c r="F61" s="43"/>
      <c r="G61" s="30">
        <v>26000</v>
      </c>
      <c r="H61" s="43"/>
      <c r="I61" s="28">
        <v>0</v>
      </c>
      <c r="J61" s="43"/>
    </row>
    <row r="62" spans="1:10" s="26" customFormat="1" ht="37.5" customHeight="1">
      <c r="A62" s="55"/>
      <c r="B62" s="54"/>
      <c r="C62" s="50"/>
      <c r="D62" s="16" t="s">
        <v>45</v>
      </c>
      <c r="E62" s="29">
        <v>25810000</v>
      </c>
      <c r="F62" s="43"/>
      <c r="G62" s="30">
        <v>141351388</v>
      </c>
      <c r="H62" s="43"/>
      <c r="I62" s="29">
        <v>113997316.61000001</v>
      </c>
      <c r="J62" s="43"/>
    </row>
    <row r="63" spans="1:10" s="26" customFormat="1" ht="37.5" customHeight="1">
      <c r="A63" s="55">
        <v>27</v>
      </c>
      <c r="B63" s="54">
        <v>750</v>
      </c>
      <c r="C63" s="50" t="s">
        <v>8</v>
      </c>
      <c r="D63" s="16" t="s">
        <v>99</v>
      </c>
      <c r="E63" s="29">
        <v>1147000</v>
      </c>
      <c r="F63" s="43">
        <f>E63+E65+E64</f>
        <v>1489928000</v>
      </c>
      <c r="G63" s="28">
        <v>0</v>
      </c>
      <c r="H63" s="43">
        <f>G63+G65+G64</f>
        <v>2147109146</v>
      </c>
      <c r="I63" s="28">
        <v>0</v>
      </c>
      <c r="J63" s="43">
        <f>I63+I65+I64</f>
        <v>2043838561.9499998</v>
      </c>
    </row>
    <row r="64" spans="1:10" s="26" customFormat="1" ht="37.5" customHeight="1">
      <c r="A64" s="55"/>
      <c r="B64" s="54"/>
      <c r="C64" s="50"/>
      <c r="D64" s="16" t="s">
        <v>42</v>
      </c>
      <c r="E64" s="29">
        <v>5046000</v>
      </c>
      <c r="F64" s="43"/>
      <c r="G64" s="30">
        <v>9481000</v>
      </c>
      <c r="H64" s="43"/>
      <c r="I64" s="29">
        <v>659557.70000000007</v>
      </c>
      <c r="J64" s="43"/>
    </row>
    <row r="65" spans="1:10" s="26" customFormat="1" ht="37.5" customHeight="1">
      <c r="A65" s="55"/>
      <c r="B65" s="54"/>
      <c r="C65" s="50"/>
      <c r="D65" s="16" t="s">
        <v>43</v>
      </c>
      <c r="E65" s="29">
        <v>1483735000</v>
      </c>
      <c r="F65" s="43"/>
      <c r="G65" s="30">
        <v>2137628146</v>
      </c>
      <c r="H65" s="43"/>
      <c r="I65" s="29">
        <v>2043179004.2499998</v>
      </c>
      <c r="J65" s="43"/>
    </row>
    <row r="66" spans="1:10" s="26" customFormat="1" ht="37.5" customHeight="1">
      <c r="A66" s="55">
        <v>28</v>
      </c>
      <c r="B66" s="54">
        <v>730</v>
      </c>
      <c r="C66" s="50" t="s">
        <v>79</v>
      </c>
      <c r="D66" s="16" t="s">
        <v>44</v>
      </c>
      <c r="E66" s="29">
        <v>3845661000</v>
      </c>
      <c r="F66" s="43">
        <f>SUM(E66:E71)</f>
        <v>4638274000</v>
      </c>
      <c r="G66" s="30">
        <v>3878661000</v>
      </c>
      <c r="H66" s="43">
        <f>SUM(G66:G71)</f>
        <v>4638274000</v>
      </c>
      <c r="I66" s="29">
        <v>3733936700.3400002</v>
      </c>
      <c r="J66" s="43">
        <f>SUM(I66:I71)</f>
        <v>4452373703.1899996</v>
      </c>
    </row>
    <row r="67" spans="1:10" s="26" customFormat="1" ht="37.5" customHeight="1">
      <c r="A67" s="55"/>
      <c r="B67" s="54"/>
      <c r="C67" s="50"/>
      <c r="D67" s="16" t="s">
        <v>43</v>
      </c>
      <c r="E67" s="29">
        <v>177000</v>
      </c>
      <c r="F67" s="43"/>
      <c r="G67" s="30">
        <v>177000</v>
      </c>
      <c r="H67" s="43"/>
      <c r="I67" s="28">
        <v>0</v>
      </c>
      <c r="J67" s="43"/>
    </row>
    <row r="68" spans="1:10" s="26" customFormat="1" ht="37.5" customHeight="1">
      <c r="A68" s="55"/>
      <c r="B68" s="54"/>
      <c r="C68" s="50"/>
      <c r="D68" s="16" t="s">
        <v>42</v>
      </c>
      <c r="E68" s="29">
        <v>787836000</v>
      </c>
      <c r="F68" s="43"/>
      <c r="G68" s="30">
        <v>754836000</v>
      </c>
      <c r="H68" s="43"/>
      <c r="I68" s="29">
        <v>715094566.49000001</v>
      </c>
      <c r="J68" s="43"/>
    </row>
    <row r="69" spans="1:10" s="26" customFormat="1" ht="37.5" customHeight="1">
      <c r="A69" s="55"/>
      <c r="B69" s="54">
        <v>750</v>
      </c>
      <c r="C69" s="50" t="s">
        <v>8</v>
      </c>
      <c r="D69" s="16" t="s">
        <v>44</v>
      </c>
      <c r="E69" s="29">
        <v>1763000</v>
      </c>
      <c r="F69" s="43"/>
      <c r="G69" s="30">
        <v>1897800</v>
      </c>
      <c r="H69" s="43"/>
      <c r="I69" s="29">
        <v>1404149.9900000002</v>
      </c>
      <c r="J69" s="43"/>
    </row>
    <row r="70" spans="1:10" s="26" customFormat="1" ht="37.5" customHeight="1">
      <c r="A70" s="55"/>
      <c r="B70" s="54"/>
      <c r="C70" s="50"/>
      <c r="D70" s="16" t="s">
        <v>43</v>
      </c>
      <c r="E70" s="29">
        <v>730000</v>
      </c>
      <c r="F70" s="43"/>
      <c r="G70" s="30">
        <v>267200</v>
      </c>
      <c r="H70" s="43"/>
      <c r="I70" s="29">
        <v>230162.83</v>
      </c>
      <c r="J70" s="43"/>
    </row>
    <row r="71" spans="1:10" s="26" customFormat="1" ht="37.5" customHeight="1">
      <c r="A71" s="55"/>
      <c r="B71" s="54"/>
      <c r="C71" s="50"/>
      <c r="D71" s="16" t="s">
        <v>42</v>
      </c>
      <c r="E71" s="29">
        <v>2107000</v>
      </c>
      <c r="F71" s="43"/>
      <c r="G71" s="30">
        <v>2435000</v>
      </c>
      <c r="H71" s="43"/>
      <c r="I71" s="29">
        <v>1708123.54</v>
      </c>
      <c r="J71" s="43"/>
    </row>
    <row r="72" spans="1:10" s="26" customFormat="1" ht="37.5" customHeight="1">
      <c r="A72" s="55">
        <v>29</v>
      </c>
      <c r="B72" s="15">
        <v>752</v>
      </c>
      <c r="C72" s="23" t="s">
        <v>93</v>
      </c>
      <c r="D72" s="16" t="s">
        <v>43</v>
      </c>
      <c r="E72" s="29">
        <v>3100000</v>
      </c>
      <c r="F72" s="43">
        <f>E72+E73</f>
        <v>19812000</v>
      </c>
      <c r="G72" s="30">
        <v>3100000</v>
      </c>
      <c r="H72" s="43">
        <f>G72+G73</f>
        <v>19812000</v>
      </c>
      <c r="I72" s="28">
        <v>0</v>
      </c>
      <c r="J72" s="43">
        <f>I72+I73</f>
        <v>959407.41</v>
      </c>
    </row>
    <row r="73" spans="1:10" s="26" customFormat="1" ht="37.5" customHeight="1">
      <c r="A73" s="55"/>
      <c r="B73" s="15">
        <v>851</v>
      </c>
      <c r="C73" s="16" t="s">
        <v>21</v>
      </c>
      <c r="D73" s="16" t="s">
        <v>43</v>
      </c>
      <c r="E73" s="29">
        <v>16712000</v>
      </c>
      <c r="F73" s="43"/>
      <c r="G73" s="30">
        <v>16712000</v>
      </c>
      <c r="H73" s="43"/>
      <c r="I73" s="30">
        <v>959407.41</v>
      </c>
      <c r="J73" s="43"/>
    </row>
    <row r="74" spans="1:10" s="26" customFormat="1" ht="37.5" customHeight="1">
      <c r="A74" s="55">
        <v>30</v>
      </c>
      <c r="B74" s="15">
        <v>750</v>
      </c>
      <c r="C74" s="23" t="s">
        <v>8</v>
      </c>
      <c r="D74" s="16" t="s">
        <v>42</v>
      </c>
      <c r="E74" s="29">
        <v>484000</v>
      </c>
      <c r="F74" s="43">
        <f>SUM(E74:E76)</f>
        <v>200569000</v>
      </c>
      <c r="G74" s="30">
        <v>484000</v>
      </c>
      <c r="H74" s="43">
        <f>SUM(G74:G76)</f>
        <v>232606504</v>
      </c>
      <c r="I74" s="24">
        <v>442870.70000000007</v>
      </c>
      <c r="J74" s="43">
        <f>SUM(I74:I76)</f>
        <v>229785109.46999994</v>
      </c>
    </row>
    <row r="75" spans="1:10" s="26" customFormat="1" ht="37.5" customHeight="1">
      <c r="A75" s="55"/>
      <c r="B75" s="54">
        <v>801</v>
      </c>
      <c r="C75" s="50" t="s">
        <v>11</v>
      </c>
      <c r="D75" s="16" t="s">
        <v>43</v>
      </c>
      <c r="E75" s="29">
        <v>8589000</v>
      </c>
      <c r="F75" s="43"/>
      <c r="G75" s="30">
        <v>3042746</v>
      </c>
      <c r="H75" s="43"/>
      <c r="I75" s="24">
        <v>2530425.4300000002</v>
      </c>
      <c r="J75" s="43"/>
    </row>
    <row r="76" spans="1:10" s="26" customFormat="1" ht="37.5" customHeight="1">
      <c r="A76" s="55"/>
      <c r="B76" s="54"/>
      <c r="C76" s="50"/>
      <c r="D76" s="16" t="s">
        <v>42</v>
      </c>
      <c r="E76" s="29">
        <v>191496000</v>
      </c>
      <c r="F76" s="43"/>
      <c r="G76" s="30">
        <v>229079758</v>
      </c>
      <c r="H76" s="43"/>
      <c r="I76" s="24">
        <v>226811813.33999994</v>
      </c>
      <c r="J76" s="43"/>
    </row>
    <row r="77" spans="1:10" s="26" customFormat="1" ht="37.5" customHeight="1">
      <c r="A77" s="55">
        <v>31</v>
      </c>
      <c r="B77" s="15">
        <v>750</v>
      </c>
      <c r="C77" s="16" t="s">
        <v>8</v>
      </c>
      <c r="D77" s="16" t="s">
        <v>42</v>
      </c>
      <c r="E77" s="17">
        <v>3572000</v>
      </c>
      <c r="F77" s="43">
        <f>SUM(E77:E94)</f>
        <v>1812134000</v>
      </c>
      <c r="G77" s="24">
        <v>3455667</v>
      </c>
      <c r="H77" s="43">
        <f>SUM(G77:G94)</f>
        <v>1795546662</v>
      </c>
      <c r="I77" s="24">
        <v>2024559.9699999997</v>
      </c>
      <c r="J77" s="43">
        <f>SUM(I77:I94)</f>
        <v>1493641471.1199999</v>
      </c>
    </row>
    <row r="78" spans="1:10" s="26" customFormat="1" ht="37.5" customHeight="1">
      <c r="A78" s="55"/>
      <c r="B78" s="55">
        <v>853</v>
      </c>
      <c r="C78" s="50" t="s">
        <v>100</v>
      </c>
      <c r="D78" s="16" t="s">
        <v>42</v>
      </c>
      <c r="E78" s="17">
        <v>893888000</v>
      </c>
      <c r="F78" s="43"/>
      <c r="G78" s="24">
        <v>1104062208</v>
      </c>
      <c r="H78" s="43"/>
      <c r="I78" s="24">
        <v>803588132.87999988</v>
      </c>
      <c r="J78" s="43"/>
    </row>
    <row r="79" spans="1:10" s="26" customFormat="1" ht="37.5" customHeight="1">
      <c r="A79" s="55"/>
      <c r="B79" s="55"/>
      <c r="C79" s="50"/>
      <c r="D79" s="16" t="s">
        <v>63</v>
      </c>
      <c r="E79" s="17">
        <v>70924000</v>
      </c>
      <c r="F79" s="43"/>
      <c r="G79" s="24">
        <v>43226791</v>
      </c>
      <c r="H79" s="43"/>
      <c r="I79" s="24">
        <v>43226790.280000001</v>
      </c>
      <c r="J79" s="43"/>
    </row>
    <row r="80" spans="1:10" s="26" customFormat="1" ht="37.5" customHeight="1">
      <c r="A80" s="55"/>
      <c r="B80" s="55"/>
      <c r="C80" s="50"/>
      <c r="D80" s="16" t="s">
        <v>70</v>
      </c>
      <c r="E80" s="17">
        <v>63689000</v>
      </c>
      <c r="F80" s="43"/>
      <c r="G80" s="24">
        <v>50622850</v>
      </c>
      <c r="H80" s="43"/>
      <c r="I80" s="24">
        <v>50622849.829999998</v>
      </c>
      <c r="J80" s="43"/>
    </row>
    <row r="81" spans="1:10" s="26" customFormat="1" ht="37.5" customHeight="1">
      <c r="A81" s="55"/>
      <c r="B81" s="55"/>
      <c r="C81" s="50"/>
      <c r="D81" s="16" t="s">
        <v>48</v>
      </c>
      <c r="E81" s="17">
        <v>70587000</v>
      </c>
      <c r="F81" s="43"/>
      <c r="G81" s="24">
        <v>60756582</v>
      </c>
      <c r="H81" s="43"/>
      <c r="I81" s="24">
        <v>60756581.490000002</v>
      </c>
      <c r="J81" s="43"/>
    </row>
    <row r="82" spans="1:10" s="26" customFormat="1" ht="37.5" customHeight="1">
      <c r="A82" s="55"/>
      <c r="B82" s="55"/>
      <c r="C82" s="50"/>
      <c r="D82" s="16" t="s">
        <v>71</v>
      </c>
      <c r="E82" s="17">
        <v>17286000</v>
      </c>
      <c r="F82" s="43"/>
      <c r="G82" s="24">
        <v>13013857</v>
      </c>
      <c r="H82" s="43"/>
      <c r="I82" s="24">
        <v>13013856.779999999</v>
      </c>
      <c r="J82" s="43"/>
    </row>
    <row r="83" spans="1:10" s="26" customFormat="1" ht="37.5" customHeight="1">
      <c r="A83" s="55"/>
      <c r="B83" s="55"/>
      <c r="C83" s="50"/>
      <c r="D83" s="16" t="s">
        <v>47</v>
      </c>
      <c r="E83" s="17">
        <v>60032000</v>
      </c>
      <c r="F83" s="43"/>
      <c r="G83" s="24">
        <v>42772191</v>
      </c>
      <c r="H83" s="43"/>
      <c r="I83" s="24">
        <v>42772190.32</v>
      </c>
      <c r="J83" s="43"/>
    </row>
    <row r="84" spans="1:10" s="26" customFormat="1" ht="37.5" customHeight="1">
      <c r="A84" s="55"/>
      <c r="B84" s="55"/>
      <c r="C84" s="50"/>
      <c r="D84" s="16" t="s">
        <v>72</v>
      </c>
      <c r="E84" s="17">
        <v>70354000</v>
      </c>
      <c r="F84" s="43"/>
      <c r="G84" s="24">
        <v>53822246</v>
      </c>
      <c r="H84" s="43"/>
      <c r="I84" s="24">
        <v>53822245.43</v>
      </c>
      <c r="J84" s="43"/>
    </row>
    <row r="85" spans="1:10" s="26" customFormat="1" ht="37.5" customHeight="1">
      <c r="A85" s="55"/>
      <c r="B85" s="55"/>
      <c r="C85" s="50"/>
      <c r="D85" s="16" t="s">
        <v>49</v>
      </c>
      <c r="E85" s="17">
        <v>112249000</v>
      </c>
      <c r="F85" s="43"/>
      <c r="G85" s="24">
        <v>81984901</v>
      </c>
      <c r="H85" s="43"/>
      <c r="I85" s="24">
        <v>81984900.980000004</v>
      </c>
      <c r="J85" s="43"/>
    </row>
    <row r="86" spans="1:10" s="26" customFormat="1" ht="37.5" customHeight="1">
      <c r="A86" s="55"/>
      <c r="B86" s="55"/>
      <c r="C86" s="50"/>
      <c r="D86" s="16" t="s">
        <v>50</v>
      </c>
      <c r="E86" s="17">
        <v>32370000</v>
      </c>
      <c r="F86" s="43"/>
      <c r="G86" s="24">
        <v>10855452</v>
      </c>
      <c r="H86" s="43"/>
      <c r="I86" s="24">
        <v>10855451.1</v>
      </c>
      <c r="J86" s="43"/>
    </row>
    <row r="87" spans="1:10" s="26" customFormat="1" ht="37.5" customHeight="1">
      <c r="A87" s="55"/>
      <c r="B87" s="55"/>
      <c r="C87" s="50"/>
      <c r="D87" s="16" t="s">
        <v>52</v>
      </c>
      <c r="E87" s="17">
        <v>46576000</v>
      </c>
      <c r="F87" s="43"/>
      <c r="G87" s="24">
        <v>39959778</v>
      </c>
      <c r="H87" s="43"/>
      <c r="I87" s="24">
        <v>39959777.920000002</v>
      </c>
      <c r="J87" s="43"/>
    </row>
    <row r="88" spans="1:10" s="26" customFormat="1" ht="37.5" customHeight="1">
      <c r="A88" s="55"/>
      <c r="B88" s="55"/>
      <c r="C88" s="50"/>
      <c r="D88" s="16" t="s">
        <v>51</v>
      </c>
      <c r="E88" s="17">
        <v>25991000</v>
      </c>
      <c r="F88" s="43"/>
      <c r="G88" s="24">
        <v>24392139</v>
      </c>
      <c r="H88" s="43"/>
      <c r="I88" s="24">
        <v>24392138.079999998</v>
      </c>
      <c r="J88" s="43"/>
    </row>
    <row r="89" spans="1:10" s="26" customFormat="1" ht="37.5" customHeight="1">
      <c r="A89" s="55"/>
      <c r="B89" s="55"/>
      <c r="C89" s="50"/>
      <c r="D89" s="16" t="s">
        <v>73</v>
      </c>
      <c r="E89" s="17">
        <v>20283000</v>
      </c>
      <c r="F89" s="43"/>
      <c r="G89" s="24">
        <v>26867554</v>
      </c>
      <c r="H89" s="43"/>
      <c r="I89" s="24">
        <v>26867553.989999998</v>
      </c>
      <c r="J89" s="43"/>
    </row>
    <row r="90" spans="1:10" s="26" customFormat="1" ht="37.5" customHeight="1">
      <c r="A90" s="55"/>
      <c r="B90" s="55"/>
      <c r="C90" s="50"/>
      <c r="D90" s="16" t="s">
        <v>53</v>
      </c>
      <c r="E90" s="17">
        <v>96781000</v>
      </c>
      <c r="F90" s="43"/>
      <c r="G90" s="24">
        <v>61252098</v>
      </c>
      <c r="H90" s="43"/>
      <c r="I90" s="24">
        <v>61252097.159999996</v>
      </c>
      <c r="J90" s="43"/>
    </row>
    <row r="91" spans="1:10" s="26" customFormat="1" ht="37.5" customHeight="1">
      <c r="A91" s="55"/>
      <c r="B91" s="55"/>
      <c r="C91" s="50"/>
      <c r="D91" s="16" t="s">
        <v>54</v>
      </c>
      <c r="E91" s="17">
        <v>40985000</v>
      </c>
      <c r="F91" s="43"/>
      <c r="G91" s="24">
        <v>37021725</v>
      </c>
      <c r="H91" s="43"/>
      <c r="I91" s="24">
        <v>37021724.409999996</v>
      </c>
      <c r="J91" s="43"/>
    </row>
    <row r="92" spans="1:10" s="26" customFormat="1" ht="37.5" customHeight="1">
      <c r="A92" s="55"/>
      <c r="B92" s="55"/>
      <c r="C92" s="50"/>
      <c r="D92" s="16" t="s">
        <v>85</v>
      </c>
      <c r="E92" s="17">
        <v>84575000</v>
      </c>
      <c r="F92" s="43"/>
      <c r="G92" s="24">
        <v>59475204</v>
      </c>
      <c r="H92" s="43"/>
      <c r="I92" s="24">
        <v>59475203.43</v>
      </c>
      <c r="J92" s="43"/>
    </row>
    <row r="93" spans="1:10" s="26" customFormat="1" ht="37.5" customHeight="1">
      <c r="A93" s="55"/>
      <c r="B93" s="55"/>
      <c r="C93" s="50"/>
      <c r="D93" s="16" t="s">
        <v>46</v>
      </c>
      <c r="E93" s="17">
        <v>51055000</v>
      </c>
      <c r="F93" s="43"/>
      <c r="G93" s="24">
        <v>46413518</v>
      </c>
      <c r="H93" s="43"/>
      <c r="I93" s="24">
        <v>46413517.009999998</v>
      </c>
      <c r="J93" s="43"/>
    </row>
    <row r="94" spans="1:10" s="26" customFormat="1" ht="37.5" customHeight="1">
      <c r="A94" s="55"/>
      <c r="B94" s="55"/>
      <c r="C94" s="50"/>
      <c r="D94" s="16" t="s">
        <v>69</v>
      </c>
      <c r="E94" s="17">
        <v>50937000</v>
      </c>
      <c r="F94" s="43"/>
      <c r="G94" s="24">
        <v>35591901</v>
      </c>
      <c r="H94" s="43"/>
      <c r="I94" s="24">
        <v>35591900.060000002</v>
      </c>
      <c r="J94" s="43"/>
    </row>
    <row r="95" spans="1:10" s="26" customFormat="1" ht="37.5" customHeight="1">
      <c r="A95" s="55">
        <v>32</v>
      </c>
      <c r="B95" s="18" t="s">
        <v>14</v>
      </c>
      <c r="C95" s="27" t="s">
        <v>15</v>
      </c>
      <c r="D95" s="16" t="s">
        <v>43</v>
      </c>
      <c r="E95" s="17"/>
      <c r="F95" s="43">
        <f>SUM(E96:E110)</f>
        <v>31488000</v>
      </c>
      <c r="G95" s="24">
        <v>165183</v>
      </c>
      <c r="H95" s="43">
        <f>SUM(G95:G110)</f>
        <v>31488000</v>
      </c>
      <c r="I95" s="24">
        <v>161048.94999999998</v>
      </c>
      <c r="J95" s="43">
        <f>SUM(I95:I110)</f>
        <v>15477645.869999999</v>
      </c>
    </row>
    <row r="96" spans="1:10" s="26" customFormat="1" ht="37.5" customHeight="1">
      <c r="A96" s="55"/>
      <c r="B96" s="39">
        <v>750</v>
      </c>
      <c r="C96" s="16" t="s">
        <v>8</v>
      </c>
      <c r="D96" s="16" t="s">
        <v>45</v>
      </c>
      <c r="E96" s="17"/>
      <c r="F96" s="43"/>
      <c r="G96" s="24">
        <v>400000</v>
      </c>
      <c r="H96" s="43"/>
      <c r="I96" s="28">
        <v>0</v>
      </c>
      <c r="J96" s="43"/>
    </row>
    <row r="97" spans="1:10" s="26" customFormat="1" ht="37.5" customHeight="1">
      <c r="A97" s="55"/>
      <c r="B97" s="55">
        <v>801</v>
      </c>
      <c r="C97" s="50" t="s">
        <v>11</v>
      </c>
      <c r="D97" s="16" t="s">
        <v>83</v>
      </c>
      <c r="E97" s="17"/>
      <c r="F97" s="43"/>
      <c r="G97" s="24">
        <v>67839</v>
      </c>
      <c r="H97" s="43"/>
      <c r="I97" s="24">
        <v>67831.210000000006</v>
      </c>
      <c r="J97" s="43"/>
    </row>
    <row r="98" spans="1:10" s="26" customFormat="1" ht="37.5" customHeight="1">
      <c r="A98" s="55"/>
      <c r="B98" s="55"/>
      <c r="C98" s="50"/>
      <c r="D98" s="16" t="s">
        <v>45</v>
      </c>
      <c r="E98" s="17">
        <v>10114000</v>
      </c>
      <c r="F98" s="43"/>
      <c r="G98" s="24">
        <v>10114000</v>
      </c>
      <c r="H98" s="43"/>
      <c r="I98" s="24">
        <v>609142.16</v>
      </c>
      <c r="J98" s="43"/>
    </row>
    <row r="99" spans="1:10" s="26" customFormat="1" ht="37.5" customHeight="1">
      <c r="A99" s="55"/>
      <c r="B99" s="55"/>
      <c r="C99" s="50"/>
      <c r="D99" s="16" t="s">
        <v>42</v>
      </c>
      <c r="E99" s="17">
        <v>7284000</v>
      </c>
      <c r="F99" s="43"/>
      <c r="G99" s="24">
        <v>5665101</v>
      </c>
      <c r="H99" s="43"/>
      <c r="I99" s="24">
        <v>3475297.58</v>
      </c>
      <c r="J99" s="43"/>
    </row>
    <row r="100" spans="1:10" s="26" customFormat="1" ht="37.5" customHeight="1">
      <c r="A100" s="55"/>
      <c r="B100" s="55"/>
      <c r="C100" s="50"/>
      <c r="D100" s="16" t="s">
        <v>63</v>
      </c>
      <c r="E100" s="17"/>
      <c r="F100" s="43"/>
      <c r="G100" s="24">
        <v>31903</v>
      </c>
      <c r="H100" s="43"/>
      <c r="I100" s="28">
        <v>0</v>
      </c>
      <c r="J100" s="43"/>
    </row>
    <row r="101" spans="1:10" s="26" customFormat="1" ht="37.5" customHeight="1">
      <c r="A101" s="55"/>
      <c r="B101" s="55"/>
      <c r="C101" s="50"/>
      <c r="D101" s="16" t="s">
        <v>70</v>
      </c>
      <c r="E101" s="17">
        <v>154000</v>
      </c>
      <c r="F101" s="43"/>
      <c r="G101" s="24">
        <v>4098560</v>
      </c>
      <c r="H101" s="43"/>
      <c r="I101" s="24">
        <v>3609993.7199999997</v>
      </c>
      <c r="J101" s="43"/>
    </row>
    <row r="102" spans="1:10" s="26" customFormat="1" ht="37.5" customHeight="1">
      <c r="A102" s="55"/>
      <c r="B102" s="55"/>
      <c r="C102" s="50"/>
      <c r="D102" s="16" t="s">
        <v>48</v>
      </c>
      <c r="E102" s="17">
        <v>991000</v>
      </c>
      <c r="F102" s="43"/>
      <c r="G102" s="24">
        <v>1550715</v>
      </c>
      <c r="H102" s="43"/>
      <c r="I102" s="24">
        <v>1506042.7599999998</v>
      </c>
      <c r="J102" s="43"/>
    </row>
    <row r="103" spans="1:10" s="26" customFormat="1" ht="37.5" customHeight="1">
      <c r="A103" s="55"/>
      <c r="B103" s="55"/>
      <c r="C103" s="50"/>
      <c r="D103" s="23" t="s">
        <v>71</v>
      </c>
      <c r="E103" s="17">
        <v>278000</v>
      </c>
      <c r="F103" s="43"/>
      <c r="G103" s="24">
        <v>496617</v>
      </c>
      <c r="H103" s="43"/>
      <c r="I103" s="24">
        <v>381337.08</v>
      </c>
      <c r="J103" s="43"/>
    </row>
    <row r="104" spans="1:10" s="26" customFormat="1" ht="37.5" customHeight="1">
      <c r="A104" s="55"/>
      <c r="B104" s="55"/>
      <c r="C104" s="50"/>
      <c r="D104" s="16" t="s">
        <v>47</v>
      </c>
      <c r="E104" s="17">
        <v>2699000</v>
      </c>
      <c r="F104" s="43"/>
      <c r="G104" s="24">
        <v>2662455</v>
      </c>
      <c r="H104" s="43"/>
      <c r="I104" s="24">
        <v>2331655.7600000007</v>
      </c>
      <c r="J104" s="43"/>
    </row>
    <row r="105" spans="1:10" s="26" customFormat="1" ht="37.5" customHeight="1">
      <c r="A105" s="55"/>
      <c r="B105" s="55"/>
      <c r="C105" s="50"/>
      <c r="D105" s="16" t="s">
        <v>72</v>
      </c>
      <c r="E105" s="17">
        <v>767000</v>
      </c>
      <c r="F105" s="43"/>
      <c r="G105" s="24">
        <v>313600</v>
      </c>
      <c r="H105" s="43"/>
      <c r="I105" s="24">
        <v>83000</v>
      </c>
      <c r="J105" s="43"/>
    </row>
    <row r="106" spans="1:10" s="26" customFormat="1" ht="37.5" customHeight="1">
      <c r="A106" s="55"/>
      <c r="B106" s="55"/>
      <c r="C106" s="50"/>
      <c r="D106" s="16" t="s">
        <v>49</v>
      </c>
      <c r="E106" s="17">
        <v>1101000</v>
      </c>
      <c r="F106" s="43"/>
      <c r="G106" s="24">
        <v>442908</v>
      </c>
      <c r="H106" s="43"/>
      <c r="I106" s="24">
        <v>384070.47</v>
      </c>
      <c r="J106" s="43"/>
    </row>
    <row r="107" spans="1:10" s="26" customFormat="1" ht="37.5" customHeight="1">
      <c r="A107" s="55"/>
      <c r="B107" s="55"/>
      <c r="C107" s="50"/>
      <c r="D107" s="16" t="s">
        <v>52</v>
      </c>
      <c r="E107" s="17">
        <v>2359000</v>
      </c>
      <c r="F107" s="43"/>
      <c r="G107" s="28">
        <v>0</v>
      </c>
      <c r="H107" s="43"/>
      <c r="I107" s="28">
        <v>0</v>
      </c>
      <c r="J107" s="43"/>
    </row>
    <row r="108" spans="1:10" s="26" customFormat="1" ht="37.5" customHeight="1">
      <c r="A108" s="55"/>
      <c r="B108" s="55"/>
      <c r="C108" s="50"/>
      <c r="D108" s="16" t="s">
        <v>51</v>
      </c>
      <c r="E108" s="17">
        <v>3603000</v>
      </c>
      <c r="F108" s="43"/>
      <c r="G108" s="24">
        <v>3001981</v>
      </c>
      <c r="H108" s="43"/>
      <c r="I108" s="24">
        <v>1278634.94</v>
      </c>
      <c r="J108" s="43"/>
    </row>
    <row r="109" spans="1:10" s="26" customFormat="1" ht="37.5" customHeight="1">
      <c r="A109" s="55"/>
      <c r="B109" s="55"/>
      <c r="C109" s="50"/>
      <c r="D109" s="16" t="s">
        <v>53</v>
      </c>
      <c r="E109" s="17">
        <v>1875000</v>
      </c>
      <c r="F109" s="43"/>
      <c r="G109" s="24">
        <v>2100000</v>
      </c>
      <c r="H109" s="43"/>
      <c r="I109" s="24">
        <v>1212454.73</v>
      </c>
      <c r="J109" s="43"/>
    </row>
    <row r="110" spans="1:10" s="26" customFormat="1" ht="37.5" customHeight="1">
      <c r="A110" s="55"/>
      <c r="B110" s="55"/>
      <c r="C110" s="50"/>
      <c r="D110" s="16" t="s">
        <v>85</v>
      </c>
      <c r="E110" s="17">
        <v>263000</v>
      </c>
      <c r="F110" s="43"/>
      <c r="G110" s="24">
        <v>377138</v>
      </c>
      <c r="H110" s="43"/>
      <c r="I110" s="24">
        <v>377136.51</v>
      </c>
      <c r="J110" s="43"/>
    </row>
    <row r="111" spans="1:10" s="26" customFormat="1" ht="37.5" customHeight="1">
      <c r="A111" s="39">
        <v>33</v>
      </c>
      <c r="B111" s="20" t="s">
        <v>14</v>
      </c>
      <c r="C111" s="31" t="s">
        <v>15</v>
      </c>
      <c r="D111" s="23" t="s">
        <v>86</v>
      </c>
      <c r="E111" s="17">
        <v>14675135000</v>
      </c>
      <c r="F111" s="17">
        <f>E111</f>
        <v>14675135000</v>
      </c>
      <c r="G111" s="24">
        <v>23820551000</v>
      </c>
      <c r="H111" s="17">
        <f>G111</f>
        <v>23820551000</v>
      </c>
      <c r="I111" s="24">
        <v>23306546770.93</v>
      </c>
      <c r="J111" s="17">
        <f>I111</f>
        <v>23306546770.93</v>
      </c>
    </row>
    <row r="112" spans="1:10" s="26" customFormat="1" ht="37.5" customHeight="1">
      <c r="A112" s="55">
        <v>34</v>
      </c>
      <c r="B112" s="54">
        <v>150</v>
      </c>
      <c r="C112" s="50" t="s">
        <v>9</v>
      </c>
      <c r="D112" s="16" t="s">
        <v>83</v>
      </c>
      <c r="E112" s="17">
        <v>267000</v>
      </c>
      <c r="F112" s="43">
        <f>SUM(E112:E144)</f>
        <v>19438434000</v>
      </c>
      <c r="G112" s="17">
        <v>640738</v>
      </c>
      <c r="H112" s="43">
        <f>SUM(G112:G144)</f>
        <v>23946667485</v>
      </c>
      <c r="I112" s="24">
        <v>576925.91</v>
      </c>
      <c r="J112" s="43">
        <f>SUM(I112:I144)</f>
        <v>22653159193.059994</v>
      </c>
    </row>
    <row r="113" spans="1:10" s="26" customFormat="1" ht="37.5" customHeight="1">
      <c r="A113" s="55"/>
      <c r="B113" s="54"/>
      <c r="C113" s="50"/>
      <c r="D113" s="23" t="s">
        <v>84</v>
      </c>
      <c r="E113" s="17">
        <v>65569000</v>
      </c>
      <c r="F113" s="43"/>
      <c r="G113" s="17">
        <v>90177701</v>
      </c>
      <c r="H113" s="43"/>
      <c r="I113" s="24">
        <v>83483965.120000005</v>
      </c>
      <c r="J113" s="43"/>
    </row>
    <row r="114" spans="1:10" s="26" customFormat="1" ht="37.5" customHeight="1">
      <c r="A114" s="55"/>
      <c r="B114" s="54"/>
      <c r="C114" s="50"/>
      <c r="D114" s="23" t="s">
        <v>101</v>
      </c>
      <c r="E114" s="17"/>
      <c r="F114" s="43"/>
      <c r="G114" s="17">
        <v>3507450</v>
      </c>
      <c r="H114" s="43"/>
      <c r="I114" s="24">
        <v>3505748.9</v>
      </c>
      <c r="J114" s="43"/>
    </row>
    <row r="115" spans="1:10" s="26" customFormat="1" ht="37.5" customHeight="1">
      <c r="A115" s="55"/>
      <c r="B115" s="54"/>
      <c r="C115" s="50"/>
      <c r="D115" s="16" t="s">
        <v>44</v>
      </c>
      <c r="E115" s="17">
        <v>2384523000</v>
      </c>
      <c r="F115" s="43"/>
      <c r="G115" s="17">
        <v>3595444690</v>
      </c>
      <c r="H115" s="43"/>
      <c r="I115" s="24">
        <v>3517271068.4500003</v>
      </c>
      <c r="J115" s="43"/>
    </row>
    <row r="116" spans="1:10" s="26" customFormat="1" ht="37.5" customHeight="1">
      <c r="A116" s="55"/>
      <c r="B116" s="54"/>
      <c r="C116" s="50"/>
      <c r="D116" s="23" t="s">
        <v>92</v>
      </c>
      <c r="E116" s="17">
        <v>581959000</v>
      </c>
      <c r="F116" s="43"/>
      <c r="G116" s="17">
        <v>917925835</v>
      </c>
      <c r="H116" s="43"/>
      <c r="I116" s="24">
        <v>845581370.86000001</v>
      </c>
      <c r="J116" s="43"/>
    </row>
    <row r="117" spans="1:10" s="26" customFormat="1" ht="37.5" customHeight="1">
      <c r="A117" s="55"/>
      <c r="B117" s="54"/>
      <c r="C117" s="50"/>
      <c r="D117" s="16" t="s">
        <v>42</v>
      </c>
      <c r="E117" s="17">
        <v>113862000</v>
      </c>
      <c r="F117" s="43"/>
      <c r="G117" s="17">
        <v>128851124</v>
      </c>
      <c r="H117" s="43"/>
      <c r="I117" s="24">
        <v>125243011</v>
      </c>
      <c r="J117" s="43"/>
    </row>
    <row r="118" spans="1:10" s="26" customFormat="1" ht="37.5" customHeight="1">
      <c r="A118" s="55"/>
      <c r="B118" s="15">
        <v>500</v>
      </c>
      <c r="C118" s="16" t="s">
        <v>10</v>
      </c>
      <c r="D118" s="16" t="s">
        <v>44</v>
      </c>
      <c r="E118" s="17">
        <v>27000000</v>
      </c>
      <c r="F118" s="43"/>
      <c r="G118" s="17">
        <v>26100000</v>
      </c>
      <c r="H118" s="43"/>
      <c r="I118" s="24">
        <v>17000000</v>
      </c>
      <c r="J118" s="43"/>
    </row>
    <row r="119" spans="1:10" s="26" customFormat="1" ht="37.5" customHeight="1">
      <c r="A119" s="55"/>
      <c r="B119" s="15">
        <v>730</v>
      </c>
      <c r="C119" s="16" t="s">
        <v>79</v>
      </c>
      <c r="D119" s="16" t="s">
        <v>44</v>
      </c>
      <c r="E119" s="17"/>
      <c r="F119" s="43"/>
      <c r="G119" s="17">
        <v>982459000</v>
      </c>
      <c r="H119" s="43"/>
      <c r="I119" s="24">
        <v>844840720.05999994</v>
      </c>
      <c r="J119" s="43"/>
    </row>
    <row r="120" spans="1:10" s="26" customFormat="1" ht="37.5" customHeight="1">
      <c r="A120" s="55"/>
      <c r="B120" s="54">
        <v>750</v>
      </c>
      <c r="C120" s="50" t="s">
        <v>8</v>
      </c>
      <c r="D120" s="16" t="s">
        <v>83</v>
      </c>
      <c r="E120" s="17">
        <v>66999000</v>
      </c>
      <c r="F120" s="43"/>
      <c r="G120" s="17">
        <v>100237402</v>
      </c>
      <c r="H120" s="43"/>
      <c r="I120" s="24">
        <v>86205103.019999996</v>
      </c>
      <c r="J120" s="43"/>
    </row>
    <row r="121" spans="1:10" ht="37.5" customHeight="1">
      <c r="A121" s="55"/>
      <c r="B121" s="54"/>
      <c r="C121" s="50"/>
      <c r="D121" s="23" t="s">
        <v>84</v>
      </c>
      <c r="E121" s="17">
        <v>156708000</v>
      </c>
      <c r="F121" s="43"/>
      <c r="G121" s="17">
        <v>185911253</v>
      </c>
      <c r="H121" s="43"/>
      <c r="I121" s="24">
        <v>178984237.28999999</v>
      </c>
      <c r="J121" s="43"/>
    </row>
    <row r="122" spans="1:10" ht="37.5" customHeight="1">
      <c r="A122" s="55"/>
      <c r="B122" s="54"/>
      <c r="C122" s="50"/>
      <c r="D122" s="16" t="s">
        <v>45</v>
      </c>
      <c r="E122" s="17">
        <v>8276000</v>
      </c>
      <c r="F122" s="43"/>
      <c r="G122" s="17">
        <v>8276000</v>
      </c>
      <c r="H122" s="43"/>
      <c r="I122" s="24">
        <v>4247615.78</v>
      </c>
      <c r="J122" s="43"/>
    </row>
    <row r="123" spans="1:10" ht="37.5" customHeight="1">
      <c r="A123" s="55"/>
      <c r="B123" s="54"/>
      <c r="C123" s="50"/>
      <c r="D123" s="16" t="s">
        <v>42</v>
      </c>
      <c r="E123" s="17">
        <v>39020000</v>
      </c>
      <c r="F123" s="43"/>
      <c r="G123" s="17">
        <v>37803405</v>
      </c>
      <c r="H123" s="43"/>
      <c r="I123" s="24">
        <v>32959009.050000001</v>
      </c>
      <c r="J123" s="43"/>
    </row>
    <row r="124" spans="1:10" ht="37.5" customHeight="1">
      <c r="A124" s="55"/>
      <c r="B124" s="54">
        <v>758</v>
      </c>
      <c r="C124" s="50" t="s">
        <v>16</v>
      </c>
      <c r="D124" s="23" t="s">
        <v>63</v>
      </c>
      <c r="E124" s="17">
        <v>930910000</v>
      </c>
      <c r="F124" s="43"/>
      <c r="G124" s="17">
        <v>1112095846</v>
      </c>
      <c r="H124" s="43"/>
      <c r="I124" s="24">
        <v>1023855204.1899999</v>
      </c>
      <c r="J124" s="43"/>
    </row>
    <row r="125" spans="1:10" ht="37.5" customHeight="1">
      <c r="A125" s="55"/>
      <c r="B125" s="54"/>
      <c r="C125" s="50"/>
      <c r="D125" s="23" t="s">
        <v>70</v>
      </c>
      <c r="E125" s="17">
        <v>1190758000</v>
      </c>
      <c r="F125" s="43"/>
      <c r="G125" s="17">
        <v>1494976970</v>
      </c>
      <c r="H125" s="43"/>
      <c r="I125" s="24">
        <v>1410305793.49</v>
      </c>
      <c r="J125" s="43"/>
    </row>
    <row r="126" spans="1:10" ht="37.5" customHeight="1">
      <c r="A126" s="55"/>
      <c r="B126" s="54"/>
      <c r="C126" s="50"/>
      <c r="D126" s="16" t="s">
        <v>48</v>
      </c>
      <c r="E126" s="17">
        <v>904277000</v>
      </c>
      <c r="F126" s="43"/>
      <c r="G126" s="17">
        <v>1177894000</v>
      </c>
      <c r="H126" s="43"/>
      <c r="I126" s="24">
        <v>1172072913.9299998</v>
      </c>
      <c r="J126" s="43"/>
    </row>
    <row r="127" spans="1:10" ht="37.5" customHeight="1">
      <c r="A127" s="55"/>
      <c r="B127" s="54"/>
      <c r="C127" s="50"/>
      <c r="D127" s="23" t="s">
        <v>71</v>
      </c>
      <c r="E127" s="17">
        <v>445739000</v>
      </c>
      <c r="F127" s="43"/>
      <c r="G127" s="17">
        <v>447282866</v>
      </c>
      <c r="H127" s="43"/>
      <c r="I127" s="24">
        <v>446841303.37</v>
      </c>
      <c r="J127" s="43"/>
    </row>
    <row r="128" spans="1:10" ht="37.5" customHeight="1">
      <c r="A128" s="55"/>
      <c r="B128" s="54"/>
      <c r="C128" s="50"/>
      <c r="D128" s="16" t="s">
        <v>47</v>
      </c>
      <c r="E128" s="17">
        <v>1197445000</v>
      </c>
      <c r="F128" s="43"/>
      <c r="G128" s="17">
        <v>1266802000</v>
      </c>
      <c r="H128" s="43"/>
      <c r="I128" s="24">
        <v>1227977638.1999998</v>
      </c>
      <c r="J128" s="43"/>
    </row>
    <row r="129" spans="1:10" ht="37.5" customHeight="1">
      <c r="A129" s="55"/>
      <c r="B129" s="54"/>
      <c r="C129" s="50"/>
      <c r="D129" s="16" t="s">
        <v>102</v>
      </c>
      <c r="E129" s="17"/>
      <c r="F129" s="43"/>
      <c r="G129" s="17">
        <v>275450</v>
      </c>
      <c r="H129" s="43"/>
      <c r="I129" s="24">
        <v>275449.56</v>
      </c>
      <c r="J129" s="43"/>
    </row>
    <row r="130" spans="1:10" ht="37.5" customHeight="1">
      <c r="A130" s="55"/>
      <c r="B130" s="54"/>
      <c r="C130" s="50"/>
      <c r="D130" s="16" t="s">
        <v>72</v>
      </c>
      <c r="E130" s="17">
        <v>1583437000</v>
      </c>
      <c r="F130" s="43"/>
      <c r="G130" s="17">
        <v>1760670550</v>
      </c>
      <c r="H130" s="43"/>
      <c r="I130" s="24">
        <v>1618409260.5999999</v>
      </c>
      <c r="J130" s="43"/>
    </row>
    <row r="131" spans="1:10" ht="37.5" customHeight="1">
      <c r="A131" s="55"/>
      <c r="B131" s="54"/>
      <c r="C131" s="50"/>
      <c r="D131" s="16" t="s">
        <v>49</v>
      </c>
      <c r="E131" s="17">
        <v>926312000</v>
      </c>
      <c r="F131" s="43"/>
      <c r="G131" s="17">
        <v>868675654</v>
      </c>
      <c r="H131" s="43"/>
      <c r="I131" s="24">
        <v>799154284.51999986</v>
      </c>
      <c r="J131" s="43"/>
    </row>
    <row r="132" spans="1:10" ht="37.5" customHeight="1">
      <c r="A132" s="55"/>
      <c r="B132" s="54"/>
      <c r="C132" s="50"/>
      <c r="D132" s="16" t="s">
        <v>50</v>
      </c>
      <c r="E132" s="17">
        <v>328419000</v>
      </c>
      <c r="F132" s="43"/>
      <c r="G132" s="17">
        <v>407919000</v>
      </c>
      <c r="H132" s="43"/>
      <c r="I132" s="24">
        <v>384644629.99000001</v>
      </c>
      <c r="J132" s="43"/>
    </row>
    <row r="133" spans="1:10" ht="37.5" customHeight="1">
      <c r="A133" s="55"/>
      <c r="B133" s="54"/>
      <c r="C133" s="50"/>
      <c r="D133" s="16" t="s">
        <v>52</v>
      </c>
      <c r="E133" s="17">
        <v>996312000</v>
      </c>
      <c r="F133" s="43"/>
      <c r="G133" s="17">
        <v>1065865735</v>
      </c>
      <c r="H133" s="43"/>
      <c r="I133" s="24">
        <v>1035024396.53</v>
      </c>
      <c r="J133" s="43"/>
    </row>
    <row r="134" spans="1:10" ht="37.5" customHeight="1">
      <c r="A134" s="55"/>
      <c r="B134" s="54"/>
      <c r="C134" s="50"/>
      <c r="D134" s="16" t="s">
        <v>51</v>
      </c>
      <c r="E134" s="17">
        <v>569217000</v>
      </c>
      <c r="F134" s="43"/>
      <c r="G134" s="17">
        <v>622274980</v>
      </c>
      <c r="H134" s="43"/>
      <c r="I134" s="24">
        <v>562543425.13</v>
      </c>
      <c r="J134" s="43"/>
    </row>
    <row r="135" spans="1:10" ht="37.5" customHeight="1">
      <c r="A135" s="55"/>
      <c r="B135" s="54"/>
      <c r="C135" s="50"/>
      <c r="D135" s="16" t="s">
        <v>73</v>
      </c>
      <c r="E135" s="17">
        <v>887586000</v>
      </c>
      <c r="F135" s="43"/>
      <c r="G135" s="17">
        <v>842586000</v>
      </c>
      <c r="H135" s="43"/>
      <c r="I135" s="24">
        <v>756932884.27999997</v>
      </c>
      <c r="J135" s="43"/>
    </row>
    <row r="136" spans="1:10" ht="37.5" customHeight="1">
      <c r="A136" s="55"/>
      <c r="B136" s="54"/>
      <c r="C136" s="50"/>
      <c r="D136" s="16" t="s">
        <v>53</v>
      </c>
      <c r="E136" s="17">
        <v>1967506000</v>
      </c>
      <c r="F136" s="43"/>
      <c r="G136" s="17">
        <v>2287094700</v>
      </c>
      <c r="H136" s="43"/>
      <c r="I136" s="24">
        <v>2199879823.8499999</v>
      </c>
      <c r="J136" s="43"/>
    </row>
    <row r="137" spans="1:10" ht="37.5" customHeight="1">
      <c r="A137" s="55"/>
      <c r="B137" s="54"/>
      <c r="C137" s="50"/>
      <c r="D137" s="16" t="s">
        <v>54</v>
      </c>
      <c r="E137" s="17">
        <v>672970000</v>
      </c>
      <c r="F137" s="43"/>
      <c r="G137" s="17">
        <v>872119455</v>
      </c>
      <c r="H137" s="43"/>
      <c r="I137" s="24">
        <v>836479121.82999992</v>
      </c>
      <c r="J137" s="43"/>
    </row>
    <row r="138" spans="1:10" ht="37.5" customHeight="1">
      <c r="A138" s="55"/>
      <c r="B138" s="54"/>
      <c r="C138" s="50"/>
      <c r="D138" s="16" t="s">
        <v>85</v>
      </c>
      <c r="E138" s="17">
        <v>870463000</v>
      </c>
      <c r="F138" s="43"/>
      <c r="G138" s="17">
        <v>857925000</v>
      </c>
      <c r="H138" s="43"/>
      <c r="I138" s="24">
        <v>775179101.92999995</v>
      </c>
      <c r="J138" s="43"/>
    </row>
    <row r="139" spans="1:10" ht="37.5" customHeight="1">
      <c r="A139" s="55"/>
      <c r="B139" s="54"/>
      <c r="C139" s="50"/>
      <c r="D139" s="16" t="s">
        <v>46</v>
      </c>
      <c r="E139" s="17">
        <v>1163308000</v>
      </c>
      <c r="F139" s="43"/>
      <c r="G139" s="17">
        <v>1266014265</v>
      </c>
      <c r="H139" s="43"/>
      <c r="I139" s="24">
        <v>1209152557.0900002</v>
      </c>
      <c r="J139" s="43"/>
    </row>
    <row r="140" spans="1:10" ht="37.5" customHeight="1">
      <c r="A140" s="55"/>
      <c r="B140" s="54"/>
      <c r="C140" s="50"/>
      <c r="D140" s="16" t="s">
        <v>69</v>
      </c>
      <c r="E140" s="17">
        <v>720864000</v>
      </c>
      <c r="F140" s="43"/>
      <c r="G140" s="17">
        <v>961152000</v>
      </c>
      <c r="H140" s="43"/>
      <c r="I140" s="24">
        <v>917457199.02999985</v>
      </c>
      <c r="J140" s="43"/>
    </row>
    <row r="141" spans="1:10" ht="37.5" customHeight="1">
      <c r="A141" s="55"/>
      <c r="B141" s="15">
        <v>801</v>
      </c>
      <c r="C141" s="16" t="s">
        <v>11</v>
      </c>
      <c r="D141" s="16" t="s">
        <v>42</v>
      </c>
      <c r="E141" s="17">
        <v>107064000</v>
      </c>
      <c r="F141" s="43"/>
      <c r="G141" s="17">
        <v>84242919</v>
      </c>
      <c r="H141" s="43"/>
      <c r="I141" s="24">
        <v>83197549.25</v>
      </c>
      <c r="J141" s="43"/>
    </row>
    <row r="142" spans="1:10" ht="37.5" customHeight="1">
      <c r="A142" s="55"/>
      <c r="B142" s="15">
        <v>851</v>
      </c>
      <c r="C142" s="16" t="s">
        <v>21</v>
      </c>
      <c r="D142" s="16" t="s">
        <v>42</v>
      </c>
      <c r="E142" s="17">
        <v>62684000</v>
      </c>
      <c r="F142" s="43"/>
      <c r="G142" s="17">
        <v>53965248</v>
      </c>
      <c r="H142" s="43"/>
      <c r="I142" s="24">
        <v>52598883.119999997</v>
      </c>
      <c r="J142" s="43"/>
    </row>
    <row r="143" spans="1:10" ht="37.5" customHeight="1">
      <c r="A143" s="55"/>
      <c r="B143" s="15">
        <v>852</v>
      </c>
      <c r="C143" s="16" t="s">
        <v>20</v>
      </c>
      <c r="D143" s="16" t="s">
        <v>42</v>
      </c>
      <c r="E143" s="17">
        <v>4737000</v>
      </c>
      <c r="F143" s="43"/>
      <c r="G143" s="17">
        <v>4963129</v>
      </c>
      <c r="H143" s="43"/>
      <c r="I143" s="24">
        <v>4963128.3600000003</v>
      </c>
      <c r="J143" s="43"/>
    </row>
    <row r="144" spans="1:10" ht="37.5" customHeight="1">
      <c r="A144" s="55"/>
      <c r="B144" s="15">
        <v>853</v>
      </c>
      <c r="C144" s="16" t="s">
        <v>100</v>
      </c>
      <c r="D144" s="16" t="s">
        <v>42</v>
      </c>
      <c r="E144" s="17">
        <v>464243000</v>
      </c>
      <c r="F144" s="43"/>
      <c r="G144" s="17">
        <v>414537120</v>
      </c>
      <c r="H144" s="43"/>
      <c r="I144" s="24">
        <v>396315869.37000006</v>
      </c>
      <c r="J144" s="43"/>
    </row>
    <row r="145" spans="1:10" ht="37.5" customHeight="1">
      <c r="A145" s="44">
        <v>37</v>
      </c>
      <c r="B145" s="44">
        <v>750</v>
      </c>
      <c r="C145" s="53" t="s">
        <v>8</v>
      </c>
      <c r="D145" s="23" t="s">
        <v>84</v>
      </c>
      <c r="E145" s="17">
        <v>342000</v>
      </c>
      <c r="F145" s="43">
        <f>SUM(E145:E152)</f>
        <v>83238000</v>
      </c>
      <c r="G145" s="28">
        <v>0</v>
      </c>
      <c r="H145" s="43">
        <f>SUM(G145:G152)</f>
        <v>85353744</v>
      </c>
      <c r="I145" s="28">
        <v>0</v>
      </c>
      <c r="J145" s="43">
        <f>SUM(I145:I152)</f>
        <v>57710912.82</v>
      </c>
    </row>
    <row r="146" spans="1:10" ht="37.5" customHeight="1">
      <c r="A146" s="44"/>
      <c r="B146" s="44"/>
      <c r="C146" s="53"/>
      <c r="D146" s="16" t="s">
        <v>43</v>
      </c>
      <c r="E146" s="17">
        <v>554000</v>
      </c>
      <c r="F146" s="43"/>
      <c r="G146" s="17">
        <v>554000</v>
      </c>
      <c r="H146" s="43"/>
      <c r="I146" s="24">
        <v>497393.32999999996</v>
      </c>
      <c r="J146" s="43"/>
    </row>
    <row r="147" spans="1:10" ht="37.5" customHeight="1">
      <c r="A147" s="44"/>
      <c r="B147" s="44"/>
      <c r="C147" s="53"/>
      <c r="D147" s="16" t="s">
        <v>42</v>
      </c>
      <c r="E147" s="17">
        <v>2746000</v>
      </c>
      <c r="F147" s="43"/>
      <c r="G147" s="17">
        <v>2637835</v>
      </c>
      <c r="H147" s="43"/>
      <c r="I147" s="24">
        <v>2367493.2199999997</v>
      </c>
      <c r="J147" s="43"/>
    </row>
    <row r="148" spans="1:10" ht="37.5" customHeight="1">
      <c r="A148" s="44"/>
      <c r="B148" s="44">
        <v>755</v>
      </c>
      <c r="C148" s="53" t="s">
        <v>7</v>
      </c>
      <c r="D148" s="16" t="s">
        <v>83</v>
      </c>
      <c r="E148" s="17">
        <v>138000</v>
      </c>
      <c r="F148" s="43"/>
      <c r="G148" s="17">
        <v>138000</v>
      </c>
      <c r="H148" s="43"/>
      <c r="I148" s="24">
        <v>60756.99</v>
      </c>
      <c r="J148" s="43"/>
    </row>
    <row r="149" spans="1:10" ht="37.5" customHeight="1">
      <c r="A149" s="44"/>
      <c r="B149" s="44"/>
      <c r="C149" s="53"/>
      <c r="D149" s="23" t="s">
        <v>84</v>
      </c>
      <c r="E149" s="17">
        <v>47547000</v>
      </c>
      <c r="F149" s="43"/>
      <c r="G149" s="17">
        <v>46140472</v>
      </c>
      <c r="H149" s="43"/>
      <c r="I149" s="24">
        <v>28358657.000000004</v>
      </c>
      <c r="J149" s="43"/>
    </row>
    <row r="150" spans="1:10" ht="37.5" customHeight="1">
      <c r="A150" s="44"/>
      <c r="B150" s="44"/>
      <c r="C150" s="53"/>
      <c r="D150" s="16" t="s">
        <v>45</v>
      </c>
      <c r="E150" s="17">
        <v>5000</v>
      </c>
      <c r="F150" s="43"/>
      <c r="G150" s="17">
        <v>9391392</v>
      </c>
      <c r="H150" s="43"/>
      <c r="I150" s="24">
        <v>9387154.2799999993</v>
      </c>
      <c r="J150" s="43"/>
    </row>
    <row r="151" spans="1:10" ht="37.5" customHeight="1">
      <c r="A151" s="44"/>
      <c r="B151" s="44"/>
      <c r="C151" s="53"/>
      <c r="D151" s="16" t="s">
        <v>43</v>
      </c>
      <c r="E151" s="17">
        <v>101000</v>
      </c>
      <c r="F151" s="43"/>
      <c r="G151" s="17">
        <v>101000</v>
      </c>
      <c r="H151" s="43"/>
      <c r="I151" s="28">
        <v>0</v>
      </c>
      <c r="J151" s="43"/>
    </row>
    <row r="152" spans="1:10" ht="37.5" customHeight="1">
      <c r="A152" s="44"/>
      <c r="B152" s="44"/>
      <c r="C152" s="53"/>
      <c r="D152" s="16" t="s">
        <v>42</v>
      </c>
      <c r="E152" s="17">
        <v>31805000</v>
      </c>
      <c r="F152" s="43"/>
      <c r="G152" s="17">
        <v>26391045</v>
      </c>
      <c r="H152" s="43"/>
      <c r="I152" s="24">
        <v>17039458</v>
      </c>
      <c r="J152" s="43"/>
    </row>
    <row r="153" spans="1:10" ht="37.5" customHeight="1">
      <c r="A153" s="44">
        <v>39</v>
      </c>
      <c r="B153" s="44">
        <v>600</v>
      </c>
      <c r="C153" s="53" t="s">
        <v>17</v>
      </c>
      <c r="D153" s="23" t="s">
        <v>55</v>
      </c>
      <c r="E153" s="17">
        <v>1167220000</v>
      </c>
      <c r="F153" s="43">
        <f>SUM(E153:E157)</f>
        <v>10772465000</v>
      </c>
      <c r="G153" s="17">
        <v>2236368650</v>
      </c>
      <c r="H153" s="43">
        <f>SUM(G153:G157)</f>
        <v>13101837337</v>
      </c>
      <c r="I153" s="24">
        <v>2223275409.5800004</v>
      </c>
      <c r="J153" s="43">
        <f>SUM(I153:I157)</f>
        <v>13088560995.539999</v>
      </c>
    </row>
    <row r="154" spans="1:10" ht="37.5" customHeight="1">
      <c r="A154" s="44"/>
      <c r="B154" s="44"/>
      <c r="C154" s="53"/>
      <c r="D154" s="16" t="s">
        <v>45</v>
      </c>
      <c r="E154" s="17">
        <v>9567762000</v>
      </c>
      <c r="F154" s="43"/>
      <c r="G154" s="17">
        <v>10749319659</v>
      </c>
      <c r="H154" s="43"/>
      <c r="I154" s="24">
        <v>10749192214.259998</v>
      </c>
      <c r="J154" s="43"/>
    </row>
    <row r="155" spans="1:10" ht="37.5" customHeight="1">
      <c r="A155" s="44"/>
      <c r="B155" s="44"/>
      <c r="C155" s="53"/>
      <c r="D155" s="16" t="s">
        <v>43</v>
      </c>
      <c r="E155" s="17">
        <v>168000</v>
      </c>
      <c r="F155" s="43"/>
      <c r="G155" s="17">
        <v>168000</v>
      </c>
      <c r="H155" s="43"/>
      <c r="I155" s="24">
        <v>154972.36000000002</v>
      </c>
      <c r="J155" s="43"/>
    </row>
    <row r="156" spans="1:10" ht="37.5" customHeight="1">
      <c r="A156" s="44"/>
      <c r="B156" s="44"/>
      <c r="C156" s="53"/>
      <c r="D156" s="23" t="s">
        <v>92</v>
      </c>
      <c r="E156" s="17">
        <v>37058000</v>
      </c>
      <c r="F156" s="43"/>
      <c r="G156" s="17">
        <v>115769478</v>
      </c>
      <c r="H156" s="43"/>
      <c r="I156" s="24">
        <v>115769467.01000001</v>
      </c>
      <c r="J156" s="43"/>
    </row>
    <row r="157" spans="1:10" ht="37.5" customHeight="1">
      <c r="A157" s="44"/>
      <c r="B157" s="20">
        <v>750</v>
      </c>
      <c r="C157" s="32" t="s">
        <v>8</v>
      </c>
      <c r="D157" s="16" t="s">
        <v>43</v>
      </c>
      <c r="E157" s="17">
        <v>257000</v>
      </c>
      <c r="F157" s="43"/>
      <c r="G157" s="17">
        <v>211550</v>
      </c>
      <c r="H157" s="43"/>
      <c r="I157" s="24">
        <v>168932.33000000005</v>
      </c>
      <c r="J157" s="43"/>
    </row>
    <row r="158" spans="1:10" ht="37.5" customHeight="1">
      <c r="A158" s="20">
        <v>40</v>
      </c>
      <c r="B158" s="20">
        <v>750</v>
      </c>
      <c r="C158" s="32" t="s">
        <v>8</v>
      </c>
      <c r="D158" s="16" t="s">
        <v>43</v>
      </c>
      <c r="E158" s="17"/>
      <c r="F158" s="17">
        <f>SUM(E158)</f>
        <v>0</v>
      </c>
      <c r="G158" s="17">
        <v>109348.06999999999</v>
      </c>
      <c r="H158" s="17">
        <f>SUM(G158)</f>
        <v>109348.06999999999</v>
      </c>
      <c r="I158" s="24">
        <v>109348.06999999999</v>
      </c>
      <c r="J158" s="24">
        <f>I158</f>
        <v>109348.06999999999</v>
      </c>
    </row>
    <row r="159" spans="1:10" ht="37.5" customHeight="1">
      <c r="A159" s="44">
        <v>41</v>
      </c>
      <c r="B159" s="49">
        <v>750</v>
      </c>
      <c r="C159" s="50" t="s">
        <v>8</v>
      </c>
      <c r="D159" s="16" t="s">
        <v>45</v>
      </c>
      <c r="E159" s="17">
        <v>149000</v>
      </c>
      <c r="F159" s="43">
        <f>SUM(E159:E173)</f>
        <v>25092000</v>
      </c>
      <c r="G159" s="17">
        <v>360308</v>
      </c>
      <c r="H159" s="43">
        <f>SUM(G159:G173)</f>
        <v>60240549</v>
      </c>
      <c r="I159" s="24">
        <v>312122.74</v>
      </c>
      <c r="J159" s="43">
        <f>SUM(I159:I173)</f>
        <v>58895074.630000003</v>
      </c>
    </row>
    <row r="160" spans="1:10" ht="37.5" customHeight="1">
      <c r="A160" s="44"/>
      <c r="B160" s="49"/>
      <c r="C160" s="50"/>
      <c r="D160" s="16" t="s">
        <v>42</v>
      </c>
      <c r="E160" s="17">
        <v>25000</v>
      </c>
      <c r="F160" s="43"/>
      <c r="G160" s="17">
        <v>24139</v>
      </c>
      <c r="H160" s="43"/>
      <c r="I160" s="24">
        <v>24131.3</v>
      </c>
      <c r="J160" s="43"/>
    </row>
    <row r="161" spans="1:10" ht="37.5" customHeight="1">
      <c r="A161" s="44"/>
      <c r="B161" s="49">
        <v>801</v>
      </c>
      <c r="C161" s="50" t="s">
        <v>11</v>
      </c>
      <c r="D161" s="16" t="s">
        <v>42</v>
      </c>
      <c r="E161" s="17">
        <v>342000</v>
      </c>
      <c r="F161" s="43"/>
      <c r="G161" s="17">
        <v>476131.00000000006</v>
      </c>
      <c r="H161" s="43"/>
      <c r="I161" s="24">
        <v>476130.55000000005</v>
      </c>
      <c r="J161" s="43"/>
    </row>
    <row r="162" spans="1:10" ht="37.5" customHeight="1">
      <c r="A162" s="44"/>
      <c r="B162" s="49"/>
      <c r="C162" s="50"/>
      <c r="D162" s="23" t="s">
        <v>63</v>
      </c>
      <c r="E162" s="17">
        <v>209000</v>
      </c>
      <c r="F162" s="43"/>
      <c r="G162" s="28">
        <v>0</v>
      </c>
      <c r="H162" s="43"/>
      <c r="I162" s="28">
        <v>0</v>
      </c>
      <c r="J162" s="43"/>
    </row>
    <row r="163" spans="1:10" ht="37.5" customHeight="1">
      <c r="A163" s="44"/>
      <c r="B163" s="49"/>
      <c r="C163" s="50"/>
      <c r="D163" s="23" t="s">
        <v>70</v>
      </c>
      <c r="E163" s="17">
        <v>231000</v>
      </c>
      <c r="F163" s="43"/>
      <c r="G163" s="17">
        <v>219204</v>
      </c>
      <c r="H163" s="43"/>
      <c r="I163" s="24">
        <v>199862.02</v>
      </c>
      <c r="J163" s="43"/>
    </row>
    <row r="164" spans="1:10" ht="37.5" customHeight="1">
      <c r="A164" s="44"/>
      <c r="B164" s="49"/>
      <c r="C164" s="50"/>
      <c r="D164" s="16" t="s">
        <v>48</v>
      </c>
      <c r="E164" s="17"/>
      <c r="F164" s="43"/>
      <c r="G164" s="17">
        <v>402315</v>
      </c>
      <c r="H164" s="43"/>
      <c r="I164" s="24">
        <v>399535.22000000003</v>
      </c>
      <c r="J164" s="43"/>
    </row>
    <row r="165" spans="1:10" ht="37.5" customHeight="1">
      <c r="A165" s="44"/>
      <c r="B165" s="49"/>
      <c r="C165" s="50"/>
      <c r="D165" s="23" t="s">
        <v>71</v>
      </c>
      <c r="E165" s="17">
        <v>431000</v>
      </c>
      <c r="F165" s="43"/>
      <c r="G165" s="17">
        <v>618000</v>
      </c>
      <c r="H165" s="43"/>
      <c r="I165" s="24">
        <v>614584.24</v>
      </c>
      <c r="J165" s="43"/>
    </row>
    <row r="166" spans="1:10" ht="37.5" customHeight="1">
      <c r="A166" s="44"/>
      <c r="B166" s="49"/>
      <c r="C166" s="50"/>
      <c r="D166" s="23" t="s">
        <v>52</v>
      </c>
      <c r="E166" s="17">
        <v>149000</v>
      </c>
      <c r="F166" s="43"/>
      <c r="G166" s="17">
        <v>661000</v>
      </c>
      <c r="H166" s="43"/>
      <c r="I166" s="24">
        <v>652395.64999999991</v>
      </c>
      <c r="J166" s="43"/>
    </row>
    <row r="167" spans="1:10" ht="37.5" customHeight="1">
      <c r="A167" s="44"/>
      <c r="B167" s="49"/>
      <c r="C167" s="50"/>
      <c r="D167" s="16" t="s">
        <v>51</v>
      </c>
      <c r="E167" s="17">
        <v>1029000</v>
      </c>
      <c r="F167" s="43"/>
      <c r="G167" s="17">
        <v>1224098</v>
      </c>
      <c r="H167" s="43"/>
      <c r="I167" s="24">
        <v>1147108.96</v>
      </c>
      <c r="J167" s="43"/>
    </row>
    <row r="168" spans="1:10" ht="37.5" customHeight="1">
      <c r="A168" s="44"/>
      <c r="B168" s="49"/>
      <c r="C168" s="50"/>
      <c r="D168" s="16" t="s">
        <v>53</v>
      </c>
      <c r="E168" s="17">
        <v>297000</v>
      </c>
      <c r="F168" s="43"/>
      <c r="G168" s="17">
        <v>313289</v>
      </c>
      <c r="H168" s="43"/>
      <c r="I168" s="24">
        <v>313288.16999999993</v>
      </c>
      <c r="J168" s="43"/>
    </row>
    <row r="169" spans="1:10" ht="37.5" customHeight="1">
      <c r="A169" s="44"/>
      <c r="B169" s="49"/>
      <c r="C169" s="50"/>
      <c r="D169" s="16" t="s">
        <v>54</v>
      </c>
      <c r="E169" s="17">
        <v>95000</v>
      </c>
      <c r="F169" s="43"/>
      <c r="G169" s="17">
        <v>142000</v>
      </c>
      <c r="H169" s="43"/>
      <c r="I169" s="24">
        <v>130037.31</v>
      </c>
      <c r="J169" s="43"/>
    </row>
    <row r="170" spans="1:10" ht="37.5" customHeight="1">
      <c r="A170" s="44"/>
      <c r="B170" s="49"/>
      <c r="C170" s="50"/>
      <c r="D170" s="16" t="s">
        <v>46</v>
      </c>
      <c r="E170" s="17"/>
      <c r="F170" s="43"/>
      <c r="G170" s="17">
        <v>457822</v>
      </c>
      <c r="H170" s="43"/>
      <c r="I170" s="24">
        <v>457821.14</v>
      </c>
      <c r="J170" s="43"/>
    </row>
    <row r="171" spans="1:10" ht="37.5" customHeight="1">
      <c r="A171" s="44"/>
      <c r="B171" s="46" t="s">
        <v>87</v>
      </c>
      <c r="C171" s="47" t="s">
        <v>103</v>
      </c>
      <c r="D171" s="16" t="s">
        <v>45</v>
      </c>
      <c r="E171" s="17">
        <v>21869000</v>
      </c>
      <c r="F171" s="43"/>
      <c r="G171" s="17">
        <v>54689182</v>
      </c>
      <c r="H171" s="43"/>
      <c r="I171" s="24">
        <v>53515437.590000004</v>
      </c>
      <c r="J171" s="43"/>
    </row>
    <row r="172" spans="1:10" ht="37.5" customHeight="1">
      <c r="A172" s="44"/>
      <c r="B172" s="46"/>
      <c r="C172" s="47"/>
      <c r="D172" s="16" t="s">
        <v>50</v>
      </c>
      <c r="E172" s="17"/>
      <c r="F172" s="43"/>
      <c r="G172" s="17">
        <v>300956</v>
      </c>
      <c r="H172" s="43"/>
      <c r="I172" s="24">
        <v>300925.92000000004</v>
      </c>
      <c r="J172" s="43"/>
    </row>
    <row r="173" spans="1:10" ht="37.5" customHeight="1">
      <c r="A173" s="44"/>
      <c r="B173" s="46"/>
      <c r="C173" s="47"/>
      <c r="D173" s="16" t="s">
        <v>54</v>
      </c>
      <c r="E173" s="17">
        <v>266000</v>
      </c>
      <c r="F173" s="43"/>
      <c r="G173" s="17">
        <v>352105</v>
      </c>
      <c r="H173" s="43"/>
      <c r="I173" s="24">
        <v>351693.82</v>
      </c>
      <c r="J173" s="43"/>
    </row>
    <row r="174" spans="1:10" ht="37.5" customHeight="1">
      <c r="A174" s="48">
        <v>42</v>
      </c>
      <c r="B174" s="46" t="s">
        <v>88</v>
      </c>
      <c r="C174" s="52" t="s">
        <v>8</v>
      </c>
      <c r="D174" s="16" t="s">
        <v>45</v>
      </c>
      <c r="E174" s="17"/>
      <c r="F174" s="43">
        <f>SUM(E174:E183)</f>
        <v>76272000</v>
      </c>
      <c r="G174" s="17">
        <v>2231497</v>
      </c>
      <c r="H174" s="43">
        <f>SUM(G174:G183)</f>
        <v>145070010</v>
      </c>
      <c r="I174" s="24">
        <v>2228775.67</v>
      </c>
      <c r="J174" s="43">
        <f>SUM(I174:I183)</f>
        <v>141573597.00999999</v>
      </c>
    </row>
    <row r="175" spans="1:10" ht="37.5" customHeight="1">
      <c r="A175" s="48"/>
      <c r="B175" s="46"/>
      <c r="C175" s="52"/>
      <c r="D175" s="16" t="s">
        <v>43</v>
      </c>
      <c r="E175" s="17">
        <v>3015000</v>
      </c>
      <c r="F175" s="43"/>
      <c r="G175" s="17">
        <v>6275422</v>
      </c>
      <c r="H175" s="43"/>
      <c r="I175" s="17">
        <v>5611621.7500000009</v>
      </c>
      <c r="J175" s="43"/>
    </row>
    <row r="176" spans="1:10" ht="37.5" customHeight="1">
      <c r="A176" s="48"/>
      <c r="B176" s="46" t="s">
        <v>80</v>
      </c>
      <c r="C176" s="47" t="s">
        <v>104</v>
      </c>
      <c r="D176" s="16" t="s">
        <v>83</v>
      </c>
      <c r="E176" s="17">
        <v>140000</v>
      </c>
      <c r="F176" s="43"/>
      <c r="G176" s="17">
        <v>496760</v>
      </c>
      <c r="H176" s="43"/>
      <c r="I176" s="17">
        <v>448898.36</v>
      </c>
      <c r="J176" s="43"/>
    </row>
    <row r="177" spans="1:10" ht="37.5" customHeight="1">
      <c r="A177" s="48"/>
      <c r="B177" s="46"/>
      <c r="C177" s="47"/>
      <c r="D177" s="23" t="s">
        <v>84</v>
      </c>
      <c r="E177" s="17">
        <v>19829000</v>
      </c>
      <c r="F177" s="43"/>
      <c r="G177" s="17">
        <v>19574770</v>
      </c>
      <c r="H177" s="43"/>
      <c r="I177" s="24">
        <v>17777711.670000006</v>
      </c>
      <c r="J177" s="43"/>
    </row>
    <row r="178" spans="1:10" ht="37.5" customHeight="1">
      <c r="A178" s="48"/>
      <c r="B178" s="46"/>
      <c r="C178" s="47"/>
      <c r="D178" s="16" t="s">
        <v>45</v>
      </c>
      <c r="E178" s="17">
        <v>37615000</v>
      </c>
      <c r="F178" s="43"/>
      <c r="G178" s="17">
        <v>98013203</v>
      </c>
      <c r="H178" s="43"/>
      <c r="I178" s="24">
        <v>97222560.979999989</v>
      </c>
      <c r="J178" s="43"/>
    </row>
    <row r="179" spans="1:10" ht="37.5" customHeight="1">
      <c r="A179" s="48"/>
      <c r="B179" s="46"/>
      <c r="C179" s="47"/>
      <c r="D179" s="23" t="s">
        <v>70</v>
      </c>
      <c r="E179" s="17">
        <v>487000</v>
      </c>
      <c r="F179" s="43"/>
      <c r="G179" s="17">
        <v>650000</v>
      </c>
      <c r="H179" s="43"/>
      <c r="I179" s="24">
        <v>650000</v>
      </c>
      <c r="J179" s="43"/>
    </row>
    <row r="180" spans="1:10" ht="37.5" customHeight="1">
      <c r="A180" s="48"/>
      <c r="B180" s="46"/>
      <c r="C180" s="47"/>
      <c r="D180" s="16" t="s">
        <v>47</v>
      </c>
      <c r="E180" s="17">
        <v>14097000</v>
      </c>
      <c r="F180" s="43"/>
      <c r="G180" s="17">
        <v>17169048</v>
      </c>
      <c r="H180" s="43"/>
      <c r="I180" s="24">
        <v>17169048</v>
      </c>
      <c r="J180" s="43"/>
    </row>
    <row r="181" spans="1:10" ht="37.5" customHeight="1">
      <c r="A181" s="48"/>
      <c r="B181" s="46"/>
      <c r="C181" s="47"/>
      <c r="D181" s="16" t="s">
        <v>54</v>
      </c>
      <c r="E181" s="17">
        <v>75000</v>
      </c>
      <c r="F181" s="43"/>
      <c r="G181" s="17">
        <v>100000</v>
      </c>
      <c r="H181" s="43"/>
      <c r="I181" s="24">
        <v>98791.12</v>
      </c>
      <c r="J181" s="43"/>
    </row>
    <row r="182" spans="1:10" ht="37.5" customHeight="1">
      <c r="A182" s="48"/>
      <c r="B182" s="18" t="s">
        <v>78</v>
      </c>
      <c r="C182" s="33" t="s">
        <v>21</v>
      </c>
      <c r="D182" s="16" t="s">
        <v>43</v>
      </c>
      <c r="E182" s="17">
        <v>805000</v>
      </c>
      <c r="F182" s="43"/>
      <c r="G182" s="17">
        <v>350310</v>
      </c>
      <c r="H182" s="43"/>
      <c r="I182" s="17">
        <v>327980.94999999995</v>
      </c>
      <c r="J182" s="43"/>
    </row>
    <row r="183" spans="1:10" ht="37.5" customHeight="1">
      <c r="A183" s="48"/>
      <c r="B183" s="18" t="s">
        <v>105</v>
      </c>
      <c r="C183" s="33" t="s">
        <v>20</v>
      </c>
      <c r="D183" s="23" t="s">
        <v>84</v>
      </c>
      <c r="E183" s="17">
        <v>209000</v>
      </c>
      <c r="F183" s="43"/>
      <c r="G183" s="17">
        <v>209000</v>
      </c>
      <c r="H183" s="43"/>
      <c r="I183" s="17">
        <v>38208.51</v>
      </c>
      <c r="J183" s="43"/>
    </row>
    <row r="184" spans="1:10" ht="37.5" customHeight="1">
      <c r="A184" s="48">
        <v>44</v>
      </c>
      <c r="B184" s="18" t="s">
        <v>14</v>
      </c>
      <c r="C184" s="27" t="s">
        <v>15</v>
      </c>
      <c r="D184" s="23" t="s">
        <v>56</v>
      </c>
      <c r="E184" s="17">
        <v>18227000</v>
      </c>
      <c r="F184" s="43">
        <f>SUM(E184:E189)</f>
        <v>114487000</v>
      </c>
      <c r="G184" s="17">
        <v>157365776.08000001</v>
      </c>
      <c r="H184" s="43">
        <f>SUM(G184:G189)</f>
        <v>270838114.08000004</v>
      </c>
      <c r="I184" s="24">
        <v>157365775.66</v>
      </c>
      <c r="J184" s="43">
        <f>SUM(I184:I189)</f>
        <v>263853714.09999999</v>
      </c>
    </row>
    <row r="185" spans="1:10" ht="37.5" customHeight="1">
      <c r="A185" s="48"/>
      <c r="B185" s="46" t="s">
        <v>88</v>
      </c>
      <c r="C185" s="52" t="s">
        <v>8</v>
      </c>
      <c r="D185" s="23" t="s">
        <v>84</v>
      </c>
      <c r="E185" s="17">
        <v>1219000</v>
      </c>
      <c r="F185" s="43"/>
      <c r="G185" s="17">
        <v>1219000</v>
      </c>
      <c r="H185" s="43"/>
      <c r="I185" s="24">
        <v>423536.25</v>
      </c>
      <c r="J185" s="43"/>
    </row>
    <row r="186" spans="1:10" ht="37.5" customHeight="1">
      <c r="A186" s="48"/>
      <c r="B186" s="46"/>
      <c r="C186" s="52"/>
      <c r="D186" s="16" t="s">
        <v>43</v>
      </c>
      <c r="E186" s="17">
        <v>243000</v>
      </c>
      <c r="F186" s="43"/>
      <c r="G186" s="17">
        <v>243000</v>
      </c>
      <c r="H186" s="43"/>
      <c r="I186" s="24">
        <v>173508.05000000002</v>
      </c>
      <c r="J186" s="43"/>
    </row>
    <row r="187" spans="1:10" ht="37.5" customHeight="1">
      <c r="A187" s="48"/>
      <c r="B187" s="46"/>
      <c r="C187" s="52"/>
      <c r="D187" s="16" t="s">
        <v>42</v>
      </c>
      <c r="E187" s="17">
        <v>56929000</v>
      </c>
      <c r="F187" s="43"/>
      <c r="G187" s="17">
        <v>44997989</v>
      </c>
      <c r="H187" s="43"/>
      <c r="I187" s="24">
        <v>38885027.00999999</v>
      </c>
      <c r="J187" s="43"/>
    </row>
    <row r="188" spans="1:10" ht="37.5" customHeight="1">
      <c r="A188" s="48"/>
      <c r="B188" s="18" t="s">
        <v>105</v>
      </c>
      <c r="C188" s="33" t="s">
        <v>20</v>
      </c>
      <c r="D188" s="16" t="s">
        <v>42</v>
      </c>
      <c r="E188" s="17"/>
      <c r="F188" s="43"/>
      <c r="G188" s="17">
        <v>26653804</v>
      </c>
      <c r="H188" s="43"/>
      <c r="I188" s="24">
        <v>26647408.399999999</v>
      </c>
      <c r="J188" s="43"/>
    </row>
    <row r="189" spans="1:10" ht="37.5" customHeight="1">
      <c r="A189" s="48"/>
      <c r="B189" s="18" t="s">
        <v>89</v>
      </c>
      <c r="C189" s="16" t="s">
        <v>100</v>
      </c>
      <c r="D189" s="16" t="s">
        <v>42</v>
      </c>
      <c r="E189" s="17">
        <v>37869000</v>
      </c>
      <c r="F189" s="43"/>
      <c r="G189" s="17">
        <v>40358545</v>
      </c>
      <c r="H189" s="43"/>
      <c r="I189" s="17">
        <v>40358458.729999997</v>
      </c>
      <c r="J189" s="43"/>
    </row>
    <row r="190" spans="1:10" ht="37.5" customHeight="1">
      <c r="A190" s="48">
        <v>46</v>
      </c>
      <c r="B190" s="46" t="s">
        <v>88</v>
      </c>
      <c r="C190" s="52" t="s">
        <v>8</v>
      </c>
      <c r="D190" s="23" t="s">
        <v>84</v>
      </c>
      <c r="E190" s="17">
        <v>1603000</v>
      </c>
      <c r="F190" s="43">
        <f>SUM(E190:E200)</f>
        <v>1517724000</v>
      </c>
      <c r="G190" s="17">
        <v>1603000</v>
      </c>
      <c r="H190" s="43">
        <f>SUM(G190:G200)</f>
        <v>1563970228</v>
      </c>
      <c r="I190" s="17">
        <v>1086805.3599999999</v>
      </c>
      <c r="J190" s="43">
        <f>SUM(I190:I200)</f>
        <v>538596339.12999988</v>
      </c>
    </row>
    <row r="191" spans="1:10" ht="37.5" customHeight="1">
      <c r="A191" s="48"/>
      <c r="B191" s="46"/>
      <c r="C191" s="52"/>
      <c r="D191" s="16" t="s">
        <v>45</v>
      </c>
      <c r="E191" s="17"/>
      <c r="F191" s="43"/>
      <c r="G191" s="17">
        <v>969120</v>
      </c>
      <c r="H191" s="43"/>
      <c r="I191" s="24">
        <v>575818.23</v>
      </c>
      <c r="J191" s="43"/>
    </row>
    <row r="192" spans="1:10" ht="37.5" customHeight="1">
      <c r="A192" s="48"/>
      <c r="B192" s="46"/>
      <c r="C192" s="52"/>
      <c r="D192" s="16" t="s">
        <v>43</v>
      </c>
      <c r="E192" s="17">
        <v>3313000</v>
      </c>
      <c r="F192" s="43"/>
      <c r="G192" s="17">
        <v>2642547</v>
      </c>
      <c r="H192" s="43"/>
      <c r="I192" s="24">
        <v>2561143.15</v>
      </c>
      <c r="J192" s="43"/>
    </row>
    <row r="193" spans="1:10" ht="37.5" customHeight="1">
      <c r="A193" s="48"/>
      <c r="B193" s="46"/>
      <c r="C193" s="52"/>
      <c r="D193" s="16" t="s">
        <v>42</v>
      </c>
      <c r="E193" s="17">
        <v>20554000</v>
      </c>
      <c r="F193" s="43"/>
      <c r="G193" s="17">
        <v>19774833</v>
      </c>
      <c r="H193" s="43"/>
      <c r="I193" s="24">
        <v>13854198.140000001</v>
      </c>
      <c r="J193" s="43"/>
    </row>
    <row r="194" spans="1:10" ht="37.5" customHeight="1">
      <c r="A194" s="48"/>
      <c r="B194" s="46" t="s">
        <v>78</v>
      </c>
      <c r="C194" s="52" t="s">
        <v>21</v>
      </c>
      <c r="D194" s="16" t="s">
        <v>55</v>
      </c>
      <c r="E194" s="17">
        <v>297000</v>
      </c>
      <c r="F194" s="43"/>
      <c r="G194" s="17">
        <v>143627</v>
      </c>
      <c r="H194" s="43"/>
      <c r="I194" s="24">
        <v>143624.9</v>
      </c>
      <c r="J194" s="43"/>
    </row>
    <row r="195" spans="1:10" ht="37.5" customHeight="1">
      <c r="A195" s="48"/>
      <c r="B195" s="46"/>
      <c r="C195" s="52"/>
      <c r="D195" s="16" t="s">
        <v>83</v>
      </c>
      <c r="E195" s="17">
        <v>352000</v>
      </c>
      <c r="F195" s="43"/>
      <c r="G195" s="17">
        <v>352000</v>
      </c>
      <c r="H195" s="43"/>
      <c r="I195" s="24">
        <v>114760.96000000001</v>
      </c>
      <c r="J195" s="43"/>
    </row>
    <row r="196" spans="1:10" ht="37.5" customHeight="1">
      <c r="A196" s="48"/>
      <c r="B196" s="46"/>
      <c r="C196" s="52"/>
      <c r="D196" s="23" t="s">
        <v>84</v>
      </c>
      <c r="E196" s="17">
        <v>14354000</v>
      </c>
      <c r="F196" s="43"/>
      <c r="G196" s="17">
        <v>14354000</v>
      </c>
      <c r="H196" s="43"/>
      <c r="I196" s="17">
        <v>2193695.5999999996</v>
      </c>
      <c r="J196" s="43"/>
    </row>
    <row r="197" spans="1:10" ht="37.5" customHeight="1">
      <c r="A197" s="48"/>
      <c r="B197" s="46"/>
      <c r="C197" s="52"/>
      <c r="D197" s="16" t="s">
        <v>45</v>
      </c>
      <c r="E197" s="17">
        <v>965709000</v>
      </c>
      <c r="F197" s="43"/>
      <c r="G197" s="17">
        <v>966546225</v>
      </c>
      <c r="H197" s="43"/>
      <c r="I197" s="17">
        <v>180845706.56</v>
      </c>
      <c r="J197" s="43"/>
    </row>
    <row r="198" spans="1:10" ht="37.5" customHeight="1">
      <c r="A198" s="48"/>
      <c r="B198" s="46"/>
      <c r="C198" s="52"/>
      <c r="D198" s="16" t="s">
        <v>94</v>
      </c>
      <c r="E198" s="17"/>
      <c r="F198" s="43"/>
      <c r="G198" s="17">
        <v>145545</v>
      </c>
      <c r="H198" s="43"/>
      <c r="I198" s="24">
        <v>145544.95000000001</v>
      </c>
      <c r="J198" s="43"/>
    </row>
    <row r="199" spans="1:10" ht="37.5" customHeight="1">
      <c r="A199" s="48"/>
      <c r="B199" s="46"/>
      <c r="C199" s="52"/>
      <c r="D199" s="16" t="s">
        <v>43</v>
      </c>
      <c r="E199" s="17">
        <v>67522000</v>
      </c>
      <c r="F199" s="43"/>
      <c r="G199" s="17">
        <v>114585131</v>
      </c>
      <c r="H199" s="43"/>
      <c r="I199" s="24">
        <v>109500180.03</v>
      </c>
      <c r="J199" s="43"/>
    </row>
    <row r="200" spans="1:10" ht="37.5" customHeight="1">
      <c r="A200" s="48"/>
      <c r="B200" s="46"/>
      <c r="C200" s="52"/>
      <c r="D200" s="16" t="s">
        <v>42</v>
      </c>
      <c r="E200" s="17">
        <v>444020000</v>
      </c>
      <c r="F200" s="43"/>
      <c r="G200" s="17">
        <v>442854200</v>
      </c>
      <c r="H200" s="43"/>
      <c r="I200" s="24">
        <v>227574861.24999994</v>
      </c>
      <c r="J200" s="43"/>
    </row>
    <row r="201" spans="1:10" ht="37.5" customHeight="1">
      <c r="A201" s="48">
        <v>47</v>
      </c>
      <c r="B201" s="18" t="s">
        <v>90</v>
      </c>
      <c r="C201" s="34" t="s">
        <v>9</v>
      </c>
      <c r="D201" s="16" t="s">
        <v>45</v>
      </c>
      <c r="E201" s="17">
        <v>815335000</v>
      </c>
      <c r="F201" s="43">
        <f>SUM(E201:E204)</f>
        <v>2281852000</v>
      </c>
      <c r="G201" s="17">
        <v>1160835000</v>
      </c>
      <c r="H201" s="43">
        <f>SUM(G201:G204)</f>
        <v>2283400578</v>
      </c>
      <c r="I201" s="24">
        <v>1120980993.1700001</v>
      </c>
      <c r="J201" s="43">
        <f>SUM(I201:I204)</f>
        <v>2232258552.5799999</v>
      </c>
    </row>
    <row r="202" spans="1:10" ht="37.5" customHeight="1">
      <c r="A202" s="48"/>
      <c r="B202" s="46" t="s">
        <v>88</v>
      </c>
      <c r="C202" s="52" t="s">
        <v>8</v>
      </c>
      <c r="D202" s="16" t="s">
        <v>55</v>
      </c>
      <c r="E202" s="17">
        <v>415000</v>
      </c>
      <c r="F202" s="43"/>
      <c r="G202" s="17">
        <v>473325</v>
      </c>
      <c r="H202" s="43"/>
      <c r="I202" s="24">
        <v>346295.80000000005</v>
      </c>
      <c r="J202" s="43"/>
    </row>
    <row r="203" spans="1:10" ht="37.5" customHeight="1">
      <c r="A203" s="48"/>
      <c r="B203" s="46"/>
      <c r="C203" s="52"/>
      <c r="D203" s="16" t="s">
        <v>45</v>
      </c>
      <c r="E203" s="17">
        <v>426000</v>
      </c>
      <c r="F203" s="43"/>
      <c r="G203" s="17">
        <v>1916253</v>
      </c>
      <c r="H203" s="43"/>
      <c r="I203" s="24">
        <v>1915011.47</v>
      </c>
      <c r="J203" s="43"/>
    </row>
    <row r="204" spans="1:10" ht="37.5" customHeight="1">
      <c r="A204" s="48"/>
      <c r="B204" s="18" t="s">
        <v>87</v>
      </c>
      <c r="C204" s="33" t="s">
        <v>103</v>
      </c>
      <c r="D204" s="16" t="s">
        <v>45</v>
      </c>
      <c r="E204" s="17">
        <v>1465676000</v>
      </c>
      <c r="F204" s="43"/>
      <c r="G204" s="17">
        <v>1120176000</v>
      </c>
      <c r="H204" s="43"/>
      <c r="I204" s="24">
        <v>1109016252.1400001</v>
      </c>
      <c r="J204" s="43"/>
    </row>
    <row r="205" spans="1:10" ht="37.5" customHeight="1">
      <c r="A205" s="48">
        <v>49</v>
      </c>
      <c r="B205" s="46" t="s">
        <v>88</v>
      </c>
      <c r="C205" s="52" t="s">
        <v>8</v>
      </c>
      <c r="D205" s="16" t="s">
        <v>43</v>
      </c>
      <c r="E205" s="17">
        <v>15653000</v>
      </c>
      <c r="F205" s="43">
        <f>SUM(E205:E206)</f>
        <v>16600000</v>
      </c>
      <c r="G205" s="17">
        <v>15653000</v>
      </c>
      <c r="H205" s="43">
        <f>SUM(G205:G206)</f>
        <v>16600000</v>
      </c>
      <c r="I205" s="24">
        <v>15226446.92</v>
      </c>
      <c r="J205" s="43">
        <f>SUM(I205:I206)</f>
        <v>15698037.529999999</v>
      </c>
    </row>
    <row r="206" spans="1:10" ht="37.5" customHeight="1">
      <c r="A206" s="48"/>
      <c r="B206" s="46"/>
      <c r="C206" s="52"/>
      <c r="D206" s="16" t="s">
        <v>42</v>
      </c>
      <c r="E206" s="17">
        <v>947000</v>
      </c>
      <c r="F206" s="43"/>
      <c r="G206" s="17">
        <v>947000</v>
      </c>
      <c r="H206" s="43"/>
      <c r="I206" s="24">
        <v>471590.61</v>
      </c>
      <c r="J206" s="43"/>
    </row>
    <row r="207" spans="1:10" ht="37.5" customHeight="1">
      <c r="A207" s="48">
        <v>51</v>
      </c>
      <c r="B207" s="19" t="s">
        <v>18</v>
      </c>
      <c r="C207" s="23" t="s">
        <v>19</v>
      </c>
      <c r="D207" s="16" t="s">
        <v>45</v>
      </c>
      <c r="E207" s="17">
        <v>36547000</v>
      </c>
      <c r="F207" s="43">
        <f>SUM(E207:E212)</f>
        <v>1961970000</v>
      </c>
      <c r="G207" s="24">
        <v>32000000</v>
      </c>
      <c r="H207" s="43">
        <f>SUM(G207:G212)</f>
        <v>2380306218</v>
      </c>
      <c r="I207" s="24">
        <v>28452746.539999999</v>
      </c>
      <c r="J207" s="43">
        <f>SUM(I207:I212)</f>
        <v>2312017615.5899997</v>
      </c>
    </row>
    <row r="208" spans="1:10" ht="37.5" customHeight="1">
      <c r="A208" s="48"/>
      <c r="B208" s="46" t="s">
        <v>88</v>
      </c>
      <c r="C208" s="52" t="s">
        <v>8</v>
      </c>
      <c r="D208" s="16" t="s">
        <v>83</v>
      </c>
      <c r="E208" s="17">
        <v>20000</v>
      </c>
      <c r="F208" s="43"/>
      <c r="G208" s="28">
        <v>0</v>
      </c>
      <c r="H208" s="43"/>
      <c r="I208" s="28">
        <v>0</v>
      </c>
      <c r="J208" s="43"/>
    </row>
    <row r="209" spans="1:10" ht="37.5" customHeight="1">
      <c r="A209" s="48"/>
      <c r="B209" s="46"/>
      <c r="C209" s="52"/>
      <c r="D209" s="23" t="s">
        <v>84</v>
      </c>
      <c r="E209" s="17">
        <v>20000</v>
      </c>
      <c r="F209" s="43"/>
      <c r="G209" s="28">
        <v>0</v>
      </c>
      <c r="H209" s="43"/>
      <c r="I209" s="28">
        <v>0</v>
      </c>
      <c r="J209" s="43"/>
    </row>
    <row r="210" spans="1:10" ht="37.5" customHeight="1">
      <c r="A210" s="48"/>
      <c r="B210" s="46" t="s">
        <v>87</v>
      </c>
      <c r="C210" s="47" t="s">
        <v>103</v>
      </c>
      <c r="D210" s="16" t="s">
        <v>83</v>
      </c>
      <c r="E210" s="17">
        <v>123229000</v>
      </c>
      <c r="F210" s="43"/>
      <c r="G210" s="24">
        <v>97573804</v>
      </c>
      <c r="H210" s="43"/>
      <c r="I210" s="17">
        <v>56150827.310000002</v>
      </c>
      <c r="J210" s="43"/>
    </row>
    <row r="211" spans="1:10" ht="37.5" customHeight="1">
      <c r="A211" s="48"/>
      <c r="B211" s="46"/>
      <c r="C211" s="47"/>
      <c r="D211" s="23" t="s">
        <v>84</v>
      </c>
      <c r="E211" s="17">
        <v>1007000</v>
      </c>
      <c r="F211" s="43"/>
      <c r="G211" s="24">
        <v>134179</v>
      </c>
      <c r="H211" s="43"/>
      <c r="I211" s="24">
        <v>68780.13</v>
      </c>
      <c r="J211" s="43"/>
    </row>
    <row r="212" spans="1:10" ht="37.5" customHeight="1">
      <c r="A212" s="48"/>
      <c r="B212" s="46"/>
      <c r="C212" s="47"/>
      <c r="D212" s="16" t="s">
        <v>45</v>
      </c>
      <c r="E212" s="17">
        <v>1801147000</v>
      </c>
      <c r="F212" s="43"/>
      <c r="G212" s="24">
        <v>2250598235</v>
      </c>
      <c r="H212" s="43"/>
      <c r="I212" s="17">
        <v>2227345261.6099997</v>
      </c>
      <c r="J212" s="43"/>
    </row>
    <row r="213" spans="1:10" ht="37.5" customHeight="1">
      <c r="A213" s="19" t="s">
        <v>106</v>
      </c>
      <c r="B213" s="18" t="s">
        <v>80</v>
      </c>
      <c r="C213" s="33" t="s">
        <v>104</v>
      </c>
      <c r="D213" s="23" t="s">
        <v>84</v>
      </c>
      <c r="E213" s="17">
        <v>700000</v>
      </c>
      <c r="F213" s="17">
        <f>E213</f>
        <v>700000</v>
      </c>
      <c r="G213" s="17">
        <v>871138</v>
      </c>
      <c r="H213" s="17">
        <f>G213</f>
        <v>871138</v>
      </c>
      <c r="I213" s="24">
        <v>787170.6399999999</v>
      </c>
      <c r="J213" s="24">
        <f>I213</f>
        <v>787170.6399999999</v>
      </c>
    </row>
    <row r="214" spans="1:10" ht="37.5" customHeight="1">
      <c r="A214" s="46" t="s">
        <v>91</v>
      </c>
      <c r="B214" s="46" t="s">
        <v>80</v>
      </c>
      <c r="C214" s="47" t="s">
        <v>104</v>
      </c>
      <c r="D214" s="23" t="s">
        <v>84</v>
      </c>
      <c r="E214" s="17">
        <v>1671000</v>
      </c>
      <c r="F214" s="43">
        <f>SUM(E214:E215)</f>
        <v>6065000</v>
      </c>
      <c r="G214" s="17">
        <v>1671000</v>
      </c>
      <c r="H214" s="43">
        <f>SUM(G214:G215)</f>
        <v>6065000</v>
      </c>
      <c r="I214" s="24">
        <v>1415165.79</v>
      </c>
      <c r="J214" s="43">
        <f>SUM(I214:I215)</f>
        <v>4183990.54</v>
      </c>
    </row>
    <row r="215" spans="1:10" ht="37.5" customHeight="1">
      <c r="A215" s="46"/>
      <c r="B215" s="46"/>
      <c r="C215" s="47"/>
      <c r="D215" s="16" t="s">
        <v>45</v>
      </c>
      <c r="E215" s="17">
        <v>4394000</v>
      </c>
      <c r="F215" s="43"/>
      <c r="G215" s="17">
        <v>4394000</v>
      </c>
      <c r="H215" s="43"/>
      <c r="I215" s="24">
        <v>2768824.75</v>
      </c>
      <c r="J215" s="43"/>
    </row>
    <row r="216" spans="1:10" ht="37.5" customHeight="1">
      <c r="A216" s="48">
        <v>58</v>
      </c>
      <c r="B216" s="49">
        <v>720</v>
      </c>
      <c r="C216" s="50" t="s">
        <v>13</v>
      </c>
      <c r="D216" s="16" t="s">
        <v>43</v>
      </c>
      <c r="E216" s="17">
        <v>1972000</v>
      </c>
      <c r="F216" s="43">
        <f>SUM(E216:E220)</f>
        <v>10014000</v>
      </c>
      <c r="G216" s="17">
        <v>1972000</v>
      </c>
      <c r="H216" s="43">
        <f>SUM(G216:G220)</f>
        <v>17640134</v>
      </c>
      <c r="I216" s="24">
        <v>1796613.8599999999</v>
      </c>
      <c r="J216" s="43">
        <f>SUM(I216:I220)</f>
        <v>16673817.819999997</v>
      </c>
    </row>
    <row r="217" spans="1:10" ht="37.5" customHeight="1">
      <c r="A217" s="48"/>
      <c r="B217" s="49"/>
      <c r="C217" s="50"/>
      <c r="D217" s="16" t="s">
        <v>42</v>
      </c>
      <c r="E217" s="17">
        <v>1039000</v>
      </c>
      <c r="F217" s="43"/>
      <c r="G217" s="17">
        <v>1039000</v>
      </c>
      <c r="H217" s="43"/>
      <c r="I217" s="24">
        <v>1011875.7000000001</v>
      </c>
      <c r="J217" s="43"/>
    </row>
    <row r="218" spans="1:10" ht="37.5" customHeight="1">
      <c r="A218" s="48"/>
      <c r="B218" s="49">
        <v>750</v>
      </c>
      <c r="C218" s="50" t="s">
        <v>8</v>
      </c>
      <c r="D218" s="16" t="s">
        <v>45</v>
      </c>
      <c r="E218" s="17"/>
      <c r="F218" s="43"/>
      <c r="G218" s="17">
        <v>878265</v>
      </c>
      <c r="H218" s="43"/>
      <c r="I218" s="24">
        <v>876834.66</v>
      </c>
      <c r="J218" s="43"/>
    </row>
    <row r="219" spans="1:10" ht="37.5" customHeight="1">
      <c r="A219" s="48"/>
      <c r="B219" s="49"/>
      <c r="C219" s="50"/>
      <c r="D219" s="16" t="s">
        <v>43</v>
      </c>
      <c r="E219" s="17">
        <v>4483000</v>
      </c>
      <c r="F219" s="43"/>
      <c r="G219" s="17">
        <v>11078362</v>
      </c>
      <c r="H219" s="43"/>
      <c r="I219" s="24">
        <v>10526235.539999995</v>
      </c>
      <c r="J219" s="43"/>
    </row>
    <row r="220" spans="1:10" ht="37.5" customHeight="1">
      <c r="A220" s="48"/>
      <c r="B220" s="49"/>
      <c r="C220" s="50"/>
      <c r="D220" s="16" t="s">
        <v>42</v>
      </c>
      <c r="E220" s="17">
        <v>2520000</v>
      </c>
      <c r="F220" s="43"/>
      <c r="G220" s="17">
        <v>2672507</v>
      </c>
      <c r="H220" s="43"/>
      <c r="I220" s="24">
        <v>2462258.0600000005</v>
      </c>
      <c r="J220" s="43"/>
    </row>
    <row r="221" spans="1:10" ht="37.5" customHeight="1">
      <c r="A221" s="40">
        <v>61</v>
      </c>
      <c r="B221" s="19">
        <v>750</v>
      </c>
      <c r="C221" s="23" t="s">
        <v>8</v>
      </c>
      <c r="D221" s="16" t="s">
        <v>44</v>
      </c>
      <c r="E221" s="17">
        <v>1081000</v>
      </c>
      <c r="F221" s="17">
        <f>E221</f>
        <v>1081000</v>
      </c>
      <c r="G221" s="17">
        <v>1158184</v>
      </c>
      <c r="H221" s="17">
        <f>G221</f>
        <v>1158184</v>
      </c>
      <c r="I221" s="24">
        <v>283052.83</v>
      </c>
      <c r="J221" s="17">
        <f>I221</f>
        <v>283052.83</v>
      </c>
    </row>
    <row r="222" spans="1:10" ht="37.5" customHeight="1">
      <c r="A222" s="48">
        <v>62</v>
      </c>
      <c r="B222" s="19" t="s">
        <v>22</v>
      </c>
      <c r="C222" s="23" t="s">
        <v>23</v>
      </c>
      <c r="D222" s="16" t="s">
        <v>57</v>
      </c>
      <c r="E222" s="17">
        <v>248393000</v>
      </c>
      <c r="F222" s="43">
        <f>E222+E223</f>
        <v>250992000</v>
      </c>
      <c r="G222" s="17">
        <v>261734280</v>
      </c>
      <c r="H222" s="43">
        <f>G222+G223</f>
        <v>264333280</v>
      </c>
      <c r="I222" s="24">
        <v>232650665.70000002</v>
      </c>
      <c r="J222" s="43">
        <f>I222+I223</f>
        <v>234609248.85000002</v>
      </c>
    </row>
    <row r="223" spans="1:10" ht="37.5" customHeight="1">
      <c r="A223" s="48"/>
      <c r="B223" s="19">
        <v>750</v>
      </c>
      <c r="C223" s="23" t="s">
        <v>8</v>
      </c>
      <c r="D223" s="16" t="s">
        <v>57</v>
      </c>
      <c r="E223" s="17">
        <v>2599000</v>
      </c>
      <c r="F223" s="43"/>
      <c r="G223" s="17">
        <v>2599000</v>
      </c>
      <c r="H223" s="43"/>
      <c r="I223" s="24">
        <v>1958583.1500000001</v>
      </c>
      <c r="J223" s="43"/>
    </row>
    <row r="224" spans="1:10" ht="37.5" customHeight="1">
      <c r="A224" s="40">
        <v>63</v>
      </c>
      <c r="B224" s="19">
        <v>750</v>
      </c>
      <c r="C224" s="23" t="s">
        <v>8</v>
      </c>
      <c r="D224" s="16" t="s">
        <v>42</v>
      </c>
      <c r="E224" s="17">
        <v>714000</v>
      </c>
      <c r="F224" s="17">
        <f>E224</f>
        <v>714000</v>
      </c>
      <c r="G224" s="28">
        <v>0</v>
      </c>
      <c r="H224" s="42">
        <f>G224</f>
        <v>0</v>
      </c>
      <c r="I224" s="28">
        <v>0</v>
      </c>
      <c r="J224" s="28">
        <f>I224</f>
        <v>0</v>
      </c>
    </row>
    <row r="225" spans="1:10" ht="37.5" customHeight="1">
      <c r="A225" s="48">
        <v>64</v>
      </c>
      <c r="B225" s="49">
        <v>750</v>
      </c>
      <c r="C225" s="50" t="s">
        <v>8</v>
      </c>
      <c r="D225" s="16" t="s">
        <v>43</v>
      </c>
      <c r="E225" s="17">
        <v>1957000</v>
      </c>
      <c r="F225" s="43">
        <f>E225+E226</f>
        <v>8692000</v>
      </c>
      <c r="G225" s="17">
        <v>6184115</v>
      </c>
      <c r="H225" s="43">
        <f>G225+G226</f>
        <v>34799432</v>
      </c>
      <c r="I225" s="24">
        <v>6157413.7300000004</v>
      </c>
      <c r="J225" s="43">
        <f>I225+I226</f>
        <v>28911333.350000001</v>
      </c>
    </row>
    <row r="226" spans="1:10" ht="37.5" customHeight="1">
      <c r="A226" s="48"/>
      <c r="B226" s="49"/>
      <c r="C226" s="50"/>
      <c r="D226" s="16" t="s">
        <v>54</v>
      </c>
      <c r="E226" s="17">
        <v>6735000</v>
      </c>
      <c r="F226" s="43"/>
      <c r="G226" s="17">
        <v>28615317</v>
      </c>
      <c r="H226" s="43"/>
      <c r="I226" s="24">
        <v>22753919.620000001</v>
      </c>
      <c r="J226" s="43"/>
    </row>
    <row r="227" spans="1:10" ht="37.5" customHeight="1">
      <c r="A227" s="19" t="s">
        <v>107</v>
      </c>
      <c r="B227" s="19">
        <v>750</v>
      </c>
      <c r="C227" s="23" t="s">
        <v>8</v>
      </c>
      <c r="D227" s="16" t="s">
        <v>42</v>
      </c>
      <c r="E227" s="17">
        <v>780000</v>
      </c>
      <c r="F227" s="17">
        <f>E227</f>
        <v>780000</v>
      </c>
      <c r="G227" s="17">
        <v>2648370</v>
      </c>
      <c r="H227" s="17">
        <f>G227</f>
        <v>2648370</v>
      </c>
      <c r="I227" s="24">
        <v>2522326.0100000002</v>
      </c>
      <c r="J227" s="17">
        <f>I227</f>
        <v>2522326.0100000002</v>
      </c>
    </row>
    <row r="228" spans="1:10" ht="37.5" customHeight="1">
      <c r="A228" s="40">
        <v>68</v>
      </c>
      <c r="B228" s="19">
        <v>750</v>
      </c>
      <c r="C228" s="16" t="s">
        <v>8</v>
      </c>
      <c r="D228" s="23" t="s">
        <v>84</v>
      </c>
      <c r="E228" s="17">
        <v>294000</v>
      </c>
      <c r="F228" s="17">
        <f>E228</f>
        <v>294000</v>
      </c>
      <c r="G228" s="17">
        <v>294000</v>
      </c>
      <c r="H228" s="17">
        <f>G228</f>
        <v>294000</v>
      </c>
      <c r="I228" s="24">
        <v>122873.32999999999</v>
      </c>
      <c r="J228" s="17">
        <f>I228</f>
        <v>122873.32999999999</v>
      </c>
    </row>
    <row r="229" spans="1:10" ht="37.5" customHeight="1">
      <c r="A229" s="40">
        <v>69</v>
      </c>
      <c r="B229" s="19">
        <v>600</v>
      </c>
      <c r="C229" s="27" t="s">
        <v>17</v>
      </c>
      <c r="D229" s="16" t="s">
        <v>45</v>
      </c>
      <c r="E229" s="17"/>
      <c r="F229" s="17">
        <f>SUM(E229)</f>
        <v>0</v>
      </c>
      <c r="G229" s="28">
        <v>0</v>
      </c>
      <c r="H229" s="42">
        <f>SUM(G229)</f>
        <v>0</v>
      </c>
      <c r="I229" s="28">
        <v>0</v>
      </c>
      <c r="J229" s="28">
        <f>I229</f>
        <v>0</v>
      </c>
    </row>
    <row r="230" spans="1:10" ht="37.5" customHeight="1">
      <c r="A230" s="64">
        <v>71</v>
      </c>
      <c r="B230" s="46" t="s">
        <v>88</v>
      </c>
      <c r="C230" s="52" t="s">
        <v>8</v>
      </c>
      <c r="D230" s="16" t="s">
        <v>45</v>
      </c>
      <c r="E230" s="17">
        <v>32597000</v>
      </c>
      <c r="F230" s="43">
        <f>E231+E230</f>
        <v>32678000</v>
      </c>
      <c r="G230" s="17">
        <v>48897450</v>
      </c>
      <c r="H230" s="43">
        <f>G231+G230</f>
        <v>48978450</v>
      </c>
      <c r="I230" s="24">
        <v>45866342.289999999</v>
      </c>
      <c r="J230" s="43">
        <f>I231+I230</f>
        <v>45922860.93</v>
      </c>
    </row>
    <row r="231" spans="1:10" ht="37.5" customHeight="1">
      <c r="A231" s="64"/>
      <c r="B231" s="46"/>
      <c r="C231" s="52"/>
      <c r="D231" s="16" t="s">
        <v>42</v>
      </c>
      <c r="E231" s="17">
        <v>81000</v>
      </c>
      <c r="F231" s="43"/>
      <c r="G231" s="17">
        <v>81000</v>
      </c>
      <c r="H231" s="43"/>
      <c r="I231" s="24">
        <v>56518.64</v>
      </c>
      <c r="J231" s="43"/>
    </row>
    <row r="232" spans="1:10" ht="37.5" customHeight="1">
      <c r="A232" s="41">
        <v>75</v>
      </c>
      <c r="B232" s="18" t="s">
        <v>88</v>
      </c>
      <c r="C232" s="16" t="s">
        <v>8</v>
      </c>
      <c r="D232" s="16" t="s">
        <v>42</v>
      </c>
      <c r="E232" s="17"/>
      <c r="F232" s="17">
        <f>E232</f>
        <v>0</v>
      </c>
      <c r="G232" s="17">
        <v>522249</v>
      </c>
      <c r="H232" s="17">
        <f>G232</f>
        <v>522249</v>
      </c>
      <c r="I232" s="24">
        <v>397899.79000000004</v>
      </c>
      <c r="J232" s="17">
        <f>I232</f>
        <v>397899.79000000004</v>
      </c>
    </row>
    <row r="233" spans="1:10" ht="37.5" customHeight="1">
      <c r="A233" s="41">
        <v>76</v>
      </c>
      <c r="B233" s="18" t="s">
        <v>41</v>
      </c>
      <c r="C233" s="27" t="s">
        <v>17</v>
      </c>
      <c r="D233" s="16" t="s">
        <v>43</v>
      </c>
      <c r="E233" s="17">
        <v>21318000</v>
      </c>
      <c r="F233" s="17">
        <f>E233</f>
        <v>21318000</v>
      </c>
      <c r="G233" s="17">
        <v>21318000</v>
      </c>
      <c r="H233" s="17">
        <f>G233</f>
        <v>21318000</v>
      </c>
      <c r="I233" s="24">
        <v>1322569.6900000002</v>
      </c>
      <c r="J233" s="17">
        <f>I233</f>
        <v>1322569.6900000002</v>
      </c>
    </row>
    <row r="234" spans="1:10" ht="37.5" customHeight="1">
      <c r="A234" s="44">
        <v>83</v>
      </c>
      <c r="B234" s="44">
        <v>758</v>
      </c>
      <c r="C234" s="53" t="s">
        <v>16</v>
      </c>
      <c r="D234" s="22" t="s">
        <v>24</v>
      </c>
      <c r="E234" s="17">
        <v>36230907000</v>
      </c>
      <c r="F234" s="43">
        <f>SUM(E234:E235)</f>
        <v>36252046000</v>
      </c>
      <c r="G234" s="17">
        <v>18227906205.919998</v>
      </c>
      <c r="H234" s="43">
        <f>SUM(G234:G235)</f>
        <v>18247455515.849998</v>
      </c>
      <c r="I234" s="28">
        <v>0</v>
      </c>
      <c r="J234" s="51">
        <v>0</v>
      </c>
    </row>
    <row r="235" spans="1:10" ht="37.5" customHeight="1">
      <c r="A235" s="44"/>
      <c r="B235" s="44"/>
      <c r="C235" s="53"/>
      <c r="D235" s="23" t="s">
        <v>25</v>
      </c>
      <c r="E235" s="17">
        <v>21139000</v>
      </c>
      <c r="F235" s="43"/>
      <c r="G235" s="17">
        <v>19549309.93</v>
      </c>
      <c r="H235" s="43"/>
      <c r="I235" s="28">
        <v>0</v>
      </c>
      <c r="J235" s="51"/>
    </row>
    <row r="236" spans="1:10" ht="37.5" customHeight="1">
      <c r="A236" s="41">
        <v>88</v>
      </c>
      <c r="B236" s="18" t="s">
        <v>81</v>
      </c>
      <c r="C236" s="27" t="s">
        <v>7</v>
      </c>
      <c r="D236" s="16" t="s">
        <v>42</v>
      </c>
      <c r="E236" s="17">
        <v>5312000</v>
      </c>
      <c r="F236" s="17">
        <f>E236</f>
        <v>5312000</v>
      </c>
      <c r="G236" s="17">
        <v>6094057</v>
      </c>
      <c r="H236" s="17">
        <f t="shared" ref="H236:H241" si="0">G236</f>
        <v>6094057</v>
      </c>
      <c r="I236" s="17">
        <v>4754087.1500000004</v>
      </c>
      <c r="J236" s="17">
        <f t="shared" ref="J236:J241" si="1">I236</f>
        <v>4754087.1500000004</v>
      </c>
    </row>
    <row r="237" spans="1:10" ht="37.5" customHeight="1">
      <c r="A237" s="20" t="s">
        <v>26</v>
      </c>
      <c r="B237" s="18" t="s">
        <v>80</v>
      </c>
      <c r="C237" s="33" t="s">
        <v>104</v>
      </c>
      <c r="D237" s="16" t="s">
        <v>45</v>
      </c>
      <c r="E237" s="17"/>
      <c r="F237" s="17"/>
      <c r="G237" s="17">
        <v>6460561</v>
      </c>
      <c r="H237" s="17">
        <f t="shared" si="0"/>
        <v>6460561</v>
      </c>
      <c r="I237" s="17">
        <v>6460561</v>
      </c>
      <c r="J237" s="17">
        <f t="shared" si="1"/>
        <v>6460561</v>
      </c>
    </row>
    <row r="238" spans="1:10" ht="37.5" customHeight="1">
      <c r="A238" s="20" t="s">
        <v>27</v>
      </c>
      <c r="B238" s="18" t="s">
        <v>80</v>
      </c>
      <c r="C238" s="33" t="s">
        <v>104</v>
      </c>
      <c r="D238" s="16" t="s">
        <v>45</v>
      </c>
      <c r="E238" s="17"/>
      <c r="F238" s="17"/>
      <c r="G238" s="17">
        <v>5688984</v>
      </c>
      <c r="H238" s="17">
        <f t="shared" si="0"/>
        <v>5688984</v>
      </c>
      <c r="I238" s="17">
        <v>5688983.7000000002</v>
      </c>
      <c r="J238" s="17">
        <f t="shared" si="1"/>
        <v>5688983.7000000002</v>
      </c>
    </row>
    <row r="239" spans="1:10" ht="37.5" customHeight="1">
      <c r="A239" s="20" t="s">
        <v>28</v>
      </c>
      <c r="B239" s="18" t="s">
        <v>80</v>
      </c>
      <c r="C239" s="33" t="s">
        <v>104</v>
      </c>
      <c r="D239" s="16" t="s">
        <v>45</v>
      </c>
      <c r="E239" s="17">
        <v>2375000</v>
      </c>
      <c r="F239" s="17">
        <f>E239</f>
        <v>2375000</v>
      </c>
      <c r="G239" s="17">
        <v>2375000</v>
      </c>
      <c r="H239" s="17">
        <f t="shared" si="0"/>
        <v>2375000</v>
      </c>
      <c r="I239" s="17">
        <v>1513408.29</v>
      </c>
      <c r="J239" s="17">
        <f t="shared" si="1"/>
        <v>1513408.29</v>
      </c>
    </row>
    <row r="240" spans="1:10" ht="37.5" customHeight="1">
      <c r="A240" s="20" t="s">
        <v>29</v>
      </c>
      <c r="B240" s="18" t="s">
        <v>80</v>
      </c>
      <c r="C240" s="33" t="s">
        <v>104</v>
      </c>
      <c r="D240" s="16" t="s">
        <v>45</v>
      </c>
      <c r="E240" s="17"/>
      <c r="F240" s="17"/>
      <c r="G240" s="17">
        <v>3894906</v>
      </c>
      <c r="H240" s="17">
        <f t="shared" si="0"/>
        <v>3894906</v>
      </c>
      <c r="I240" s="17">
        <v>3894905.7</v>
      </c>
      <c r="J240" s="17">
        <f t="shared" si="1"/>
        <v>3894905.7</v>
      </c>
    </row>
    <row r="241" spans="1:10" ht="37.5" customHeight="1">
      <c r="A241" s="20" t="s">
        <v>30</v>
      </c>
      <c r="B241" s="18" t="s">
        <v>80</v>
      </c>
      <c r="C241" s="33" t="s">
        <v>104</v>
      </c>
      <c r="D241" s="16" t="s">
        <v>45</v>
      </c>
      <c r="E241" s="17">
        <v>821000</v>
      </c>
      <c r="F241" s="17">
        <f>E241</f>
        <v>821000</v>
      </c>
      <c r="G241" s="17">
        <v>5447578</v>
      </c>
      <c r="H241" s="17">
        <f t="shared" si="0"/>
        <v>5447578</v>
      </c>
      <c r="I241" s="17">
        <v>5447577.75</v>
      </c>
      <c r="J241" s="17">
        <f t="shared" si="1"/>
        <v>5447577.75</v>
      </c>
    </row>
    <row r="242" spans="1:10" ht="37.5" customHeight="1">
      <c r="A242" s="44" t="s">
        <v>31</v>
      </c>
      <c r="B242" s="18" t="s">
        <v>95</v>
      </c>
      <c r="C242" s="16" t="s">
        <v>82</v>
      </c>
      <c r="D242" s="16" t="s">
        <v>72</v>
      </c>
      <c r="E242" s="17">
        <v>329000</v>
      </c>
      <c r="F242" s="43">
        <f>SUM(E242:E244)</f>
        <v>378000</v>
      </c>
      <c r="G242" s="17">
        <v>5823857</v>
      </c>
      <c r="H242" s="43">
        <f>SUM(G242:G244)</f>
        <v>8039447</v>
      </c>
      <c r="I242" s="24">
        <v>5823084.4400000004</v>
      </c>
      <c r="J242" s="43">
        <f>SUM(I242:I244)</f>
        <v>8037359.290000001</v>
      </c>
    </row>
    <row r="243" spans="1:10" ht="37.5" customHeight="1">
      <c r="A243" s="44"/>
      <c r="B243" s="18" t="s">
        <v>88</v>
      </c>
      <c r="C243" s="16" t="s">
        <v>8</v>
      </c>
      <c r="D243" s="16" t="s">
        <v>72</v>
      </c>
      <c r="E243" s="17">
        <v>49000</v>
      </c>
      <c r="F243" s="43"/>
      <c r="G243" s="17">
        <v>49000</v>
      </c>
      <c r="H243" s="43"/>
      <c r="I243" s="17">
        <v>47685.200000000004</v>
      </c>
      <c r="J243" s="43"/>
    </row>
    <row r="244" spans="1:10" ht="37.5" customHeight="1">
      <c r="A244" s="44"/>
      <c r="B244" s="18" t="s">
        <v>80</v>
      </c>
      <c r="C244" s="33" t="s">
        <v>104</v>
      </c>
      <c r="D244" s="16" t="s">
        <v>45</v>
      </c>
      <c r="E244" s="17"/>
      <c r="F244" s="43"/>
      <c r="G244" s="17">
        <v>2166590</v>
      </c>
      <c r="H244" s="43"/>
      <c r="I244" s="24">
        <v>2166589.65</v>
      </c>
      <c r="J244" s="43"/>
    </row>
    <row r="245" spans="1:10" ht="37.5" customHeight="1">
      <c r="A245" s="20" t="s">
        <v>32</v>
      </c>
      <c r="B245" s="18" t="s">
        <v>80</v>
      </c>
      <c r="C245" s="33" t="s">
        <v>104</v>
      </c>
      <c r="D245" s="16" t="s">
        <v>45</v>
      </c>
      <c r="E245" s="17"/>
      <c r="F245" s="17"/>
      <c r="G245" s="17">
        <v>26495319</v>
      </c>
      <c r="H245" s="17">
        <f>G245</f>
        <v>26495319</v>
      </c>
      <c r="I245" s="24">
        <v>16301692.140000001</v>
      </c>
      <c r="J245" s="17">
        <f>I245</f>
        <v>16301692.140000001</v>
      </c>
    </row>
    <row r="246" spans="1:10" ht="37.5" customHeight="1">
      <c r="A246" s="20" t="s">
        <v>74</v>
      </c>
      <c r="B246" s="18" t="s">
        <v>80</v>
      </c>
      <c r="C246" s="33" t="s">
        <v>104</v>
      </c>
      <c r="D246" s="16" t="s">
        <v>45</v>
      </c>
      <c r="E246" s="17"/>
      <c r="F246" s="17"/>
      <c r="G246" s="17">
        <v>289290</v>
      </c>
      <c r="H246" s="17">
        <f>G246</f>
        <v>289290</v>
      </c>
      <c r="I246" s="24">
        <v>289289.84999999998</v>
      </c>
      <c r="J246" s="17">
        <f>I246</f>
        <v>289289.84999999998</v>
      </c>
    </row>
    <row r="247" spans="1:10" ht="37.5" customHeight="1">
      <c r="A247" s="44" t="s">
        <v>75</v>
      </c>
      <c r="B247" s="18" t="s">
        <v>22</v>
      </c>
      <c r="C247" s="33" t="s">
        <v>23</v>
      </c>
      <c r="D247" s="16" t="s">
        <v>57</v>
      </c>
      <c r="E247" s="17">
        <v>439000</v>
      </c>
      <c r="F247" s="43">
        <f>SUM(E247:E249)</f>
        <v>2439000</v>
      </c>
      <c r="G247" s="17">
        <v>439000</v>
      </c>
      <c r="H247" s="43">
        <f>SUM(G247:G249)</f>
        <v>7838694</v>
      </c>
      <c r="I247" s="28">
        <v>0</v>
      </c>
      <c r="J247" s="43">
        <f>SUM(I247:I249)</f>
        <v>5399693.8499999996</v>
      </c>
    </row>
    <row r="248" spans="1:10" ht="37.5" customHeight="1">
      <c r="A248" s="44"/>
      <c r="B248" s="46" t="s">
        <v>80</v>
      </c>
      <c r="C248" s="47" t="s">
        <v>104</v>
      </c>
      <c r="D248" s="16" t="s">
        <v>45</v>
      </c>
      <c r="E248" s="17"/>
      <c r="F248" s="43"/>
      <c r="G248" s="17">
        <v>5399694</v>
      </c>
      <c r="H248" s="43"/>
      <c r="I248" s="24">
        <v>5399693.8499999996</v>
      </c>
      <c r="J248" s="43"/>
    </row>
    <row r="249" spans="1:10" ht="37.5" customHeight="1">
      <c r="A249" s="44"/>
      <c r="B249" s="46"/>
      <c r="C249" s="47"/>
      <c r="D249" s="16" t="s">
        <v>52</v>
      </c>
      <c r="E249" s="17">
        <v>2000000</v>
      </c>
      <c r="F249" s="43"/>
      <c r="G249" s="17">
        <v>2000000</v>
      </c>
      <c r="H249" s="43"/>
      <c r="I249" s="28">
        <v>0</v>
      </c>
      <c r="J249" s="43"/>
    </row>
    <row r="250" spans="1:10" ht="37.5" customHeight="1">
      <c r="A250" s="44" t="s">
        <v>33</v>
      </c>
      <c r="B250" s="18" t="s">
        <v>22</v>
      </c>
      <c r="C250" s="33" t="s">
        <v>23</v>
      </c>
      <c r="D250" s="16" t="s">
        <v>57</v>
      </c>
      <c r="E250" s="17">
        <v>108000</v>
      </c>
      <c r="F250" s="43">
        <f>SUM(E250:E252)</f>
        <v>108000</v>
      </c>
      <c r="G250" s="17">
        <v>108000</v>
      </c>
      <c r="H250" s="43">
        <f>SUM(G250:G252)</f>
        <v>5237646</v>
      </c>
      <c r="I250" s="28">
        <v>0</v>
      </c>
      <c r="J250" s="43">
        <f>SUM(I250:I252)</f>
        <v>5129643.8900000006</v>
      </c>
    </row>
    <row r="251" spans="1:10" ht="37.5" customHeight="1">
      <c r="A251" s="44"/>
      <c r="B251" s="18" t="s">
        <v>88</v>
      </c>
      <c r="C251" s="16" t="s">
        <v>8</v>
      </c>
      <c r="D251" s="16" t="s">
        <v>43</v>
      </c>
      <c r="E251" s="17"/>
      <c r="F251" s="43"/>
      <c r="G251" s="17">
        <v>225366</v>
      </c>
      <c r="H251" s="43"/>
      <c r="I251" s="24">
        <v>225365.45</v>
      </c>
      <c r="J251" s="43"/>
    </row>
    <row r="252" spans="1:10" ht="37.5" customHeight="1">
      <c r="A252" s="44"/>
      <c r="B252" s="18" t="s">
        <v>80</v>
      </c>
      <c r="C252" s="33" t="s">
        <v>104</v>
      </c>
      <c r="D252" s="16" t="s">
        <v>45</v>
      </c>
      <c r="E252" s="17"/>
      <c r="F252" s="43"/>
      <c r="G252" s="17">
        <v>4904280</v>
      </c>
      <c r="H252" s="43"/>
      <c r="I252" s="24">
        <v>4904278.4400000004</v>
      </c>
      <c r="J252" s="43"/>
    </row>
    <row r="253" spans="1:10" ht="37.5" customHeight="1">
      <c r="A253" s="20" t="s">
        <v>77</v>
      </c>
      <c r="B253" s="18" t="s">
        <v>80</v>
      </c>
      <c r="C253" s="33" t="s">
        <v>104</v>
      </c>
      <c r="D253" s="16" t="s">
        <v>45</v>
      </c>
      <c r="E253" s="17"/>
      <c r="F253" s="17"/>
      <c r="G253" s="17">
        <v>2874775</v>
      </c>
      <c r="H253" s="17">
        <f>G253</f>
        <v>2874775</v>
      </c>
      <c r="I253" s="24">
        <v>2874773.71</v>
      </c>
      <c r="J253" s="17">
        <f>I253</f>
        <v>2874773.71</v>
      </c>
    </row>
    <row r="254" spans="1:10" ht="37.5" customHeight="1">
      <c r="A254" s="20" t="s">
        <v>76</v>
      </c>
      <c r="B254" s="18" t="s">
        <v>80</v>
      </c>
      <c r="C254" s="33" t="s">
        <v>104</v>
      </c>
      <c r="D254" s="16" t="s">
        <v>45</v>
      </c>
      <c r="E254" s="17">
        <v>1094000</v>
      </c>
      <c r="F254" s="17">
        <f>E254</f>
        <v>1094000</v>
      </c>
      <c r="G254" s="17">
        <v>12811976</v>
      </c>
      <c r="H254" s="17">
        <f>G254</f>
        <v>12811976</v>
      </c>
      <c r="I254" s="24">
        <v>12777901.310000001</v>
      </c>
      <c r="J254" s="24">
        <f>I254</f>
        <v>12777901.310000001</v>
      </c>
    </row>
    <row r="255" spans="1:10" ht="37.5" customHeight="1">
      <c r="A255" s="20" t="s">
        <v>34</v>
      </c>
      <c r="B255" s="18" t="s">
        <v>80</v>
      </c>
      <c r="C255" s="33" t="s">
        <v>104</v>
      </c>
      <c r="D255" s="16" t="s">
        <v>45</v>
      </c>
      <c r="E255" s="17"/>
      <c r="F255" s="17">
        <f>E255</f>
        <v>0</v>
      </c>
      <c r="G255" s="17">
        <v>1558680</v>
      </c>
      <c r="H255" s="17">
        <f>G255</f>
        <v>1558680</v>
      </c>
      <c r="I255" s="24">
        <v>1558678.45</v>
      </c>
      <c r="J255" s="24">
        <f>I255</f>
        <v>1558678.45</v>
      </c>
    </row>
    <row r="256" spans="1:10" ht="37.5" customHeight="1">
      <c r="A256" s="44" t="s">
        <v>35</v>
      </c>
      <c r="B256" s="18" t="s">
        <v>22</v>
      </c>
      <c r="C256" s="33" t="s">
        <v>23</v>
      </c>
      <c r="D256" s="16" t="s">
        <v>57</v>
      </c>
      <c r="E256" s="17">
        <v>351000</v>
      </c>
      <c r="F256" s="43">
        <f>SUM(E256:E257)</f>
        <v>351000</v>
      </c>
      <c r="G256" s="17">
        <v>351000</v>
      </c>
      <c r="H256" s="43">
        <f>SUM(G256:G257)</f>
        <v>5962769</v>
      </c>
      <c r="I256" s="28">
        <v>0</v>
      </c>
      <c r="J256" s="45">
        <f>SUM(I256:I257)</f>
        <v>5611768.2999999998</v>
      </c>
    </row>
    <row r="257" spans="1:10" ht="37.5" customHeight="1">
      <c r="A257" s="44"/>
      <c r="B257" s="18" t="s">
        <v>80</v>
      </c>
      <c r="C257" s="33" t="s">
        <v>104</v>
      </c>
      <c r="D257" s="16" t="s">
        <v>45</v>
      </c>
      <c r="E257" s="17"/>
      <c r="F257" s="43"/>
      <c r="G257" s="17">
        <v>5611769</v>
      </c>
      <c r="H257" s="43"/>
      <c r="I257" s="17">
        <v>5611768.2999999998</v>
      </c>
      <c r="J257" s="45"/>
    </row>
    <row r="258" spans="1:10" ht="37.5" customHeight="1">
      <c r="A258" s="20" t="s">
        <v>36</v>
      </c>
      <c r="B258" s="18" t="s">
        <v>80</v>
      </c>
      <c r="C258" s="33" t="s">
        <v>104</v>
      </c>
      <c r="D258" s="16" t="s">
        <v>45</v>
      </c>
      <c r="E258" s="17">
        <v>134000</v>
      </c>
      <c r="F258" s="17">
        <f>E258</f>
        <v>134000</v>
      </c>
      <c r="G258" s="17">
        <v>21011169</v>
      </c>
      <c r="H258" s="17">
        <f>G258</f>
        <v>21011169</v>
      </c>
      <c r="I258" s="24">
        <v>10817541.76</v>
      </c>
      <c r="J258" s="24">
        <f>I258</f>
        <v>10817541.76</v>
      </c>
    </row>
    <row r="259" spans="1:10" ht="37.5" customHeight="1">
      <c r="A259" s="44" t="s">
        <v>37</v>
      </c>
      <c r="B259" s="18" t="s">
        <v>88</v>
      </c>
      <c r="C259" s="16" t="s">
        <v>8</v>
      </c>
      <c r="D259" s="23" t="s">
        <v>84</v>
      </c>
      <c r="E259" s="17"/>
      <c r="F259" s="43">
        <f>SUM(E259:E260)</f>
        <v>0</v>
      </c>
      <c r="G259" s="17">
        <v>76110</v>
      </c>
      <c r="H259" s="43">
        <f>SUM(G259:G260)</f>
        <v>11759516</v>
      </c>
      <c r="I259" s="24">
        <v>41293.770000000004</v>
      </c>
      <c r="J259" s="43">
        <f>SUM(I259:I260)</f>
        <v>11724698.77</v>
      </c>
    </row>
    <row r="260" spans="1:10" ht="37.5" customHeight="1">
      <c r="A260" s="44"/>
      <c r="B260" s="18" t="s">
        <v>80</v>
      </c>
      <c r="C260" s="33" t="s">
        <v>104</v>
      </c>
      <c r="D260" s="16" t="s">
        <v>45</v>
      </c>
      <c r="E260" s="17"/>
      <c r="F260" s="43"/>
      <c r="G260" s="17">
        <v>11683406</v>
      </c>
      <c r="H260" s="43"/>
      <c r="I260" s="24">
        <v>11683405</v>
      </c>
      <c r="J260" s="43"/>
    </row>
    <row r="261" spans="1:10" ht="37.5" customHeight="1">
      <c r="A261" s="35"/>
      <c r="B261" s="35"/>
      <c r="C261" s="36"/>
      <c r="D261" s="37" t="s">
        <v>38</v>
      </c>
      <c r="E261" s="38">
        <f>SUM(E6:E260)</f>
        <v>96168094000</v>
      </c>
      <c r="F261" s="38">
        <f>SUM(F6:F260)</f>
        <v>96168094000</v>
      </c>
      <c r="G261" s="38">
        <f>SUM(G6:G260)</f>
        <v>96168094000</v>
      </c>
      <c r="H261" s="38">
        <f>SUM(H6:H259)</f>
        <v>96168094000</v>
      </c>
      <c r="I261" s="38">
        <f>SUM(I6:I260)</f>
        <v>74102704361.949936</v>
      </c>
      <c r="J261" s="38">
        <f>SUM(J6:J259)</f>
        <v>74102704361.949982</v>
      </c>
    </row>
  </sheetData>
  <mergeCells count="280">
    <mergeCell ref="C234:C235"/>
    <mergeCell ref="A242:A244"/>
    <mergeCell ref="F242:F244"/>
    <mergeCell ref="H242:H244"/>
    <mergeCell ref="F230:F231"/>
    <mergeCell ref="A201:A204"/>
    <mergeCell ref="F201:F204"/>
    <mergeCell ref="H201:H204"/>
    <mergeCell ref="J201:J204"/>
    <mergeCell ref="B202:B203"/>
    <mergeCell ref="C202:C203"/>
    <mergeCell ref="H205:H206"/>
    <mergeCell ref="J205:J206"/>
    <mergeCell ref="A216:A220"/>
    <mergeCell ref="B216:B217"/>
    <mergeCell ref="C216:C217"/>
    <mergeCell ref="F216:F220"/>
    <mergeCell ref="H216:H220"/>
    <mergeCell ref="J216:J220"/>
    <mergeCell ref="B218:B220"/>
    <mergeCell ref="C218:C220"/>
    <mergeCell ref="H207:H212"/>
    <mergeCell ref="J207:J212"/>
    <mergeCell ref="B208:B209"/>
    <mergeCell ref="A50:A62"/>
    <mergeCell ref="B50:B51"/>
    <mergeCell ref="C50:C51"/>
    <mergeCell ref="F50:F62"/>
    <mergeCell ref="B63:B65"/>
    <mergeCell ref="C63:C65"/>
    <mergeCell ref="A63:A65"/>
    <mergeCell ref="F63:F65"/>
    <mergeCell ref="A72:A73"/>
    <mergeCell ref="F72:F73"/>
    <mergeCell ref="H17:H18"/>
    <mergeCell ref="J17:J18"/>
    <mergeCell ref="A15:A16"/>
    <mergeCell ref="B15:B16"/>
    <mergeCell ref="A230:A231"/>
    <mergeCell ref="H222:H223"/>
    <mergeCell ref="J222:J223"/>
    <mergeCell ref="H225:H226"/>
    <mergeCell ref="J225:J226"/>
    <mergeCell ref="A222:A223"/>
    <mergeCell ref="F222:F223"/>
    <mergeCell ref="B230:B231"/>
    <mergeCell ref="C230:C231"/>
    <mergeCell ref="C15:C16"/>
    <mergeCell ref="F15:F16"/>
    <mergeCell ref="F17:F18"/>
    <mergeCell ref="A17:A18"/>
    <mergeCell ref="B17:B18"/>
    <mergeCell ref="C17:C18"/>
    <mergeCell ref="A19:A21"/>
    <mergeCell ref="B19:B21"/>
    <mergeCell ref="C19:C21"/>
    <mergeCell ref="F19:F21"/>
    <mergeCell ref="C27:C28"/>
    <mergeCell ref="A1:I2"/>
    <mergeCell ref="J1:J2"/>
    <mergeCell ref="A3:A4"/>
    <mergeCell ref="B3:C4"/>
    <mergeCell ref="I3:J3"/>
    <mergeCell ref="E3:F3"/>
    <mergeCell ref="G3:H3"/>
    <mergeCell ref="D3:D4"/>
    <mergeCell ref="H15:H16"/>
    <mergeCell ref="J15:J16"/>
    <mergeCell ref="A7:A8"/>
    <mergeCell ref="B7:B8"/>
    <mergeCell ref="C7:C8"/>
    <mergeCell ref="F7:F8"/>
    <mergeCell ref="H7:H8"/>
    <mergeCell ref="J7:J8"/>
    <mergeCell ref="A9:A10"/>
    <mergeCell ref="B9:B10"/>
    <mergeCell ref="C9:C10"/>
    <mergeCell ref="F9:F10"/>
    <mergeCell ref="H9:H10"/>
    <mergeCell ref="J9:J10"/>
    <mergeCell ref="A13:A14"/>
    <mergeCell ref="B13:B14"/>
    <mergeCell ref="C13:C14"/>
    <mergeCell ref="F13:F14"/>
    <mergeCell ref="H13:H14"/>
    <mergeCell ref="J13:J14"/>
    <mergeCell ref="A11:A12"/>
    <mergeCell ref="B11:B12"/>
    <mergeCell ref="C11:C12"/>
    <mergeCell ref="F11:F12"/>
    <mergeCell ref="H11:H12"/>
    <mergeCell ref="J11:J12"/>
    <mergeCell ref="A24:A25"/>
    <mergeCell ref="B24:B25"/>
    <mergeCell ref="C24:C25"/>
    <mergeCell ref="F24:F25"/>
    <mergeCell ref="H24:H25"/>
    <mergeCell ref="J24:J25"/>
    <mergeCell ref="H19:H21"/>
    <mergeCell ref="J19:J21"/>
    <mergeCell ref="A22:A23"/>
    <mergeCell ref="B22:B23"/>
    <mergeCell ref="C22:C23"/>
    <mergeCell ref="F22:F23"/>
    <mergeCell ref="H22:H23"/>
    <mergeCell ref="J22:J23"/>
    <mergeCell ref="H27:H28"/>
    <mergeCell ref="J27:J28"/>
    <mergeCell ref="A29:A30"/>
    <mergeCell ref="B29:B30"/>
    <mergeCell ref="C29:C30"/>
    <mergeCell ref="F29:F30"/>
    <mergeCell ref="H29:H30"/>
    <mergeCell ref="J29:J30"/>
    <mergeCell ref="A27:A28"/>
    <mergeCell ref="B27:B28"/>
    <mergeCell ref="F27:F28"/>
    <mergeCell ref="A44:A49"/>
    <mergeCell ref="B44:B48"/>
    <mergeCell ref="C44:C48"/>
    <mergeCell ref="F44:F49"/>
    <mergeCell ref="H44:H49"/>
    <mergeCell ref="J44:J49"/>
    <mergeCell ref="H32:H33"/>
    <mergeCell ref="J32:J33"/>
    <mergeCell ref="A34:A36"/>
    <mergeCell ref="B34:B36"/>
    <mergeCell ref="C34:C36"/>
    <mergeCell ref="F34:F36"/>
    <mergeCell ref="H34:H36"/>
    <mergeCell ref="J34:J36"/>
    <mergeCell ref="A32:A33"/>
    <mergeCell ref="F32:F33"/>
    <mergeCell ref="A37:A43"/>
    <mergeCell ref="B37:B38"/>
    <mergeCell ref="C37:C38"/>
    <mergeCell ref="F37:F43"/>
    <mergeCell ref="H50:H62"/>
    <mergeCell ref="J50:J62"/>
    <mergeCell ref="B52:B54"/>
    <mergeCell ref="C52:C54"/>
    <mergeCell ref="B55:B59"/>
    <mergeCell ref="C55:C59"/>
    <mergeCell ref="B60:B62"/>
    <mergeCell ref="C60:C62"/>
    <mergeCell ref="H37:H43"/>
    <mergeCell ref="J37:J43"/>
    <mergeCell ref="B40:B43"/>
    <mergeCell ref="C40:C43"/>
    <mergeCell ref="A77:A94"/>
    <mergeCell ref="F77:F94"/>
    <mergeCell ref="H77:H94"/>
    <mergeCell ref="J77:J94"/>
    <mergeCell ref="B78:B94"/>
    <mergeCell ref="C78:C94"/>
    <mergeCell ref="H63:H65"/>
    <mergeCell ref="J63:J65"/>
    <mergeCell ref="A66:A71"/>
    <mergeCell ref="F66:F71"/>
    <mergeCell ref="H66:H71"/>
    <mergeCell ref="J66:J71"/>
    <mergeCell ref="B69:B71"/>
    <mergeCell ref="C69:C71"/>
    <mergeCell ref="B66:B68"/>
    <mergeCell ref="C66:C68"/>
    <mergeCell ref="H72:H73"/>
    <mergeCell ref="J72:J73"/>
    <mergeCell ref="A74:A76"/>
    <mergeCell ref="F74:F76"/>
    <mergeCell ref="H74:H76"/>
    <mergeCell ref="J74:J76"/>
    <mergeCell ref="B75:B76"/>
    <mergeCell ref="C75:C76"/>
    <mergeCell ref="F112:F144"/>
    <mergeCell ref="H112:H144"/>
    <mergeCell ref="J112:J144"/>
    <mergeCell ref="B120:B123"/>
    <mergeCell ref="C120:C123"/>
    <mergeCell ref="B124:B140"/>
    <mergeCell ref="C124:C140"/>
    <mergeCell ref="A95:A110"/>
    <mergeCell ref="F95:F110"/>
    <mergeCell ref="H95:H110"/>
    <mergeCell ref="J95:J110"/>
    <mergeCell ref="B97:B110"/>
    <mergeCell ref="C97:C110"/>
    <mergeCell ref="A112:A144"/>
    <mergeCell ref="B112:B117"/>
    <mergeCell ref="C112:C117"/>
    <mergeCell ref="F145:F152"/>
    <mergeCell ref="H145:H152"/>
    <mergeCell ref="J145:J152"/>
    <mergeCell ref="B148:B152"/>
    <mergeCell ref="C148:C152"/>
    <mergeCell ref="A153:A157"/>
    <mergeCell ref="B153:B156"/>
    <mergeCell ref="C153:C156"/>
    <mergeCell ref="F153:F157"/>
    <mergeCell ref="H153:H157"/>
    <mergeCell ref="A145:A152"/>
    <mergeCell ref="B145:B147"/>
    <mergeCell ref="C145:C147"/>
    <mergeCell ref="B174:B175"/>
    <mergeCell ref="C174:C175"/>
    <mergeCell ref="F174:F183"/>
    <mergeCell ref="H174:H183"/>
    <mergeCell ref="J174:J183"/>
    <mergeCell ref="B176:B181"/>
    <mergeCell ref="C176:C181"/>
    <mergeCell ref="J153:J157"/>
    <mergeCell ref="A159:A173"/>
    <mergeCell ref="B159:B160"/>
    <mergeCell ref="C159:C160"/>
    <mergeCell ref="F159:F173"/>
    <mergeCell ref="H159:H173"/>
    <mergeCell ref="J159:J173"/>
    <mergeCell ref="B161:B170"/>
    <mergeCell ref="C161:C170"/>
    <mergeCell ref="B171:B173"/>
    <mergeCell ref="C171:C173"/>
    <mergeCell ref="A174:A183"/>
    <mergeCell ref="A184:A189"/>
    <mergeCell ref="F184:F189"/>
    <mergeCell ref="H184:H189"/>
    <mergeCell ref="J184:J189"/>
    <mergeCell ref="C190:C193"/>
    <mergeCell ref="F190:F200"/>
    <mergeCell ref="H190:H200"/>
    <mergeCell ref="J190:J200"/>
    <mergeCell ref="B194:B200"/>
    <mergeCell ref="C194:C200"/>
    <mergeCell ref="B185:B187"/>
    <mergeCell ref="C185:C187"/>
    <mergeCell ref="A190:A200"/>
    <mergeCell ref="B190:B193"/>
    <mergeCell ref="C208:C209"/>
    <mergeCell ref="B210:B212"/>
    <mergeCell ref="C210:C212"/>
    <mergeCell ref="A205:A206"/>
    <mergeCell ref="B205:B206"/>
    <mergeCell ref="C205:C206"/>
    <mergeCell ref="F205:F206"/>
    <mergeCell ref="A207:A212"/>
    <mergeCell ref="F207:F212"/>
    <mergeCell ref="J242:J244"/>
    <mergeCell ref="A247:A249"/>
    <mergeCell ref="F247:F249"/>
    <mergeCell ref="H247:H249"/>
    <mergeCell ref="J247:J249"/>
    <mergeCell ref="B248:B249"/>
    <mergeCell ref="C248:C249"/>
    <mergeCell ref="A214:A215"/>
    <mergeCell ref="B214:B215"/>
    <mergeCell ref="C214:C215"/>
    <mergeCell ref="F214:F215"/>
    <mergeCell ref="H214:H215"/>
    <mergeCell ref="J214:J215"/>
    <mergeCell ref="A225:A226"/>
    <mergeCell ref="B225:B226"/>
    <mergeCell ref="C225:C226"/>
    <mergeCell ref="F225:F226"/>
    <mergeCell ref="F234:F235"/>
    <mergeCell ref="H234:H235"/>
    <mergeCell ref="J234:J235"/>
    <mergeCell ref="A234:A235"/>
    <mergeCell ref="H230:H231"/>
    <mergeCell ref="J230:J231"/>
    <mergeCell ref="B234:B235"/>
    <mergeCell ref="H259:H260"/>
    <mergeCell ref="J259:J260"/>
    <mergeCell ref="F250:F252"/>
    <mergeCell ref="H250:H252"/>
    <mergeCell ref="J250:J252"/>
    <mergeCell ref="A256:A257"/>
    <mergeCell ref="F256:F257"/>
    <mergeCell ref="H256:H257"/>
    <mergeCell ref="J256:J257"/>
    <mergeCell ref="A250:A252"/>
    <mergeCell ref="A259:A260"/>
    <mergeCell ref="F259:F260"/>
  </mergeCells>
  <phoneticPr fontId="6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47" fitToHeight="0" orientation="landscape" useFirstPageNumber="1" r:id="rId1"/>
  <headerFooter>
    <oddHeader>&amp;C&amp;14 &amp;16 4/&amp;P</oddHeader>
  </headerFooter>
  <rowBreaks count="11" manualBreakCount="11">
    <brk id="25" max="9" man="1"/>
    <brk id="43" max="9" man="1"/>
    <brk id="65" max="9" man="1"/>
    <brk id="88" max="9" man="1"/>
    <brk id="111" max="9" man="1"/>
    <brk id="134" max="9" man="1"/>
    <brk id="157" max="9" man="1"/>
    <brk id="180" max="9" man="1"/>
    <brk id="200" max="9" man="1"/>
    <brk id="220" max="9" man="1"/>
    <brk id="241" max="9" man="1"/>
  </rowBreaks>
  <ignoredErrors>
    <ignoredError sqref="B6:B16 B17:B28 B95 B111 B171:B181 B182:C189 B190 B194:C203 B204:B210 A213:B215 B222 A227:B231 B232:B243 B244:C261" numberStoredAsText="1"/>
    <ignoredError sqref="F19:J21 F44:J62 F66:J71 F74:J94 F95 H95 J95 F112:J144 F145:J152 F153:J157 H159:J173 J174 H174 F174 J184 H184 F184 J190 H190 F190 F201:J212 F214:J220 F234:H246 J242:J250 F247:H252 F256:J260 E261:I26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4 WYDATKI BŚE</vt:lpstr>
      <vt:lpstr>'zal 4 WYDATKI BŚE'!Obszar_wydruku</vt:lpstr>
      <vt:lpstr>'zal 4 WYDATKI BŚE'!Tytuły_wydruku</vt:lpstr>
    </vt:vector>
  </TitlesOfParts>
  <Company>MIN-SCCM-22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2023-05-09T13:55:40Z</cp:lastPrinted>
  <dcterms:created xsi:type="dcterms:W3CDTF">2012-02-21T10:16:37Z</dcterms:created>
  <dcterms:modified xsi:type="dcterms:W3CDTF">2023-05-09T15:16:44Z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UxC4dwLulzfINJ8nQH+xvX5LNGipWa4BRSZhPgxsCvn9SzoBRmnLc6LPZHxSX0gJap/zP/CW5IWUvABC7i9mBw==</vt:lpwstr>
  </property>
  <property fmtid="{D5CDD505-2E9C-101B-9397-08002B2CF9AE}" pid="5" name="MFClassificationDate">
    <vt:lpwstr>2022-05-02T17:49:39.5500011+02:00</vt:lpwstr>
  </property>
  <property fmtid="{D5CDD505-2E9C-101B-9397-08002B2CF9AE}" pid="6" name="MFClassifiedBySID">
    <vt:lpwstr>UxC4dwLulzfINJ8nQH+xvX5LNGipWa4BRSZhPgxsCvm42mrIC/DSDv0ggS+FjUN/2v1BBotkLlY5aAiEhoi6uXvieho9iBYzKIg17/tQZ0O8s3E5GHJJgLBzx+aC0l2C</vt:lpwstr>
  </property>
  <property fmtid="{D5CDD505-2E9C-101B-9397-08002B2CF9AE}" pid="7" name="MFGRNItemId">
    <vt:lpwstr>GRN-bece8446-651b-4a23-9266-f490d6bc1baa</vt:lpwstr>
  </property>
  <property fmtid="{D5CDD505-2E9C-101B-9397-08002B2CF9AE}" pid="8" name="MFHash">
    <vt:lpwstr>E4X4Sil0PfByGilLOg7ovPcJ63k1R+tLJCfMoslf+f0=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